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DieseArbeitsmappe" defaultThemeVersion="166925"/>
  <mc:AlternateContent xmlns:mc="http://schemas.openxmlformats.org/markup-compatibility/2006">
    <mc:Choice Requires="x15">
      <x15ac:absPath xmlns:x15ac="http://schemas.microsoft.com/office/spreadsheetml/2010/11/ac" url="\\zh.amwa.ch\grp\AWZH\BLIN\Proj\_Energiestadt\GR\Landquart_Energiestadt_03\00_ProjDok_Energiestadt_Landquart\11_Förderprogramm\Fördergeldrechner_Förderbeitragsgesuch_ab01072024\"/>
    </mc:Choice>
  </mc:AlternateContent>
  <xr:revisionPtr revIDLastSave="0" documentId="13_ncr:1_{EAAD6384-D0CD-4978-9D01-53CBA7907BAE}" xr6:coauthVersionLast="47" xr6:coauthVersionMax="47" xr10:uidLastSave="{00000000-0000-0000-0000-000000000000}"/>
  <bookViews>
    <workbookView xWindow="28680" yWindow="-120" windowWidth="29040" windowHeight="15840" xr2:uid="{89CD4444-39C1-40B3-B863-201B7E0C9DBF}"/>
  </bookViews>
  <sheets>
    <sheet name="Fördergeldrechner" sheetId="1" r:id="rId1"/>
    <sheet name="Allg. Informationen" sheetId="4" r:id="rId2"/>
    <sheet name="Berechnung_Listen" sheetId="2" state="veryHidden" r:id="rId3"/>
  </sheets>
  <definedNames>
    <definedName name="_xlnm.Print_Area" localSheetId="1">'Allg. Informationen'!$C$4:$U$20</definedName>
    <definedName name="_xlnm.Print_Area" localSheetId="0">Fördergeldrechner!$B$2:$V$34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9" i="2" l="1"/>
  <c r="C47" i="2"/>
  <c r="C68" i="2"/>
  <c r="C70" i="2" l="1"/>
  <c r="C61" i="2"/>
  <c r="C39" i="2"/>
  <c r="C38" i="2" l="1"/>
  <c r="C40" i="2" l="1"/>
  <c r="C41" i="2" s="1"/>
  <c r="C42" i="2" s="1"/>
  <c r="G23" i="1" s="1"/>
  <c r="K15" i="2" l="1"/>
  <c r="K16" i="2"/>
  <c r="K17" i="2"/>
  <c r="K18" i="2"/>
  <c r="C69" i="2"/>
  <c r="C72" i="2" s="1"/>
  <c r="C71" i="2"/>
  <c r="C73" i="2" s="1"/>
  <c r="C60" i="2"/>
  <c r="C59" i="2"/>
  <c r="C62" i="2" s="1"/>
  <c r="C46" i="2"/>
  <c r="C50" i="2" s="1"/>
  <c r="D21" i="2" s="1"/>
  <c r="C48" i="2"/>
  <c r="C51" i="2" l="1"/>
  <c r="C52" i="2" s="1"/>
  <c r="I23" i="2"/>
  <c r="C28" i="1" s="1"/>
  <c r="J23" i="2"/>
  <c r="L28" i="1" s="1"/>
  <c r="C63" i="2"/>
  <c r="C64" i="2" s="1"/>
  <c r="C53" i="2" l="1"/>
  <c r="C54" i="2" s="1"/>
  <c r="C55" i="2" s="1"/>
  <c r="O23" i="1"/>
  <c r="K23" i="1" l="1"/>
  <c r="C74" i="2"/>
  <c r="C75" i="2" s="1"/>
  <c r="C77" i="2" s="1"/>
  <c r="S24" i="1" s="1"/>
  <c r="S23" i="1" l="1"/>
</calcChain>
</file>

<file path=xl/sharedStrings.xml><?xml version="1.0" encoding="utf-8"?>
<sst xmlns="http://schemas.openxmlformats.org/spreadsheetml/2006/main" count="209" uniqueCount="131">
  <si>
    <t>Photovoltaikanlage</t>
  </si>
  <si>
    <t>Minergie A</t>
  </si>
  <si>
    <t>Bauten aus lokalen Ressourcen</t>
  </si>
  <si>
    <t>Berechnungen Fördergeld</t>
  </si>
  <si>
    <t>Auswahl Listen Fördegesuch</t>
  </si>
  <si>
    <t>Listen</t>
  </si>
  <si>
    <t>Erhöhung Förderbeitrag</t>
  </si>
  <si>
    <t>Miergie A Gebäudekategorie</t>
  </si>
  <si>
    <t>Photovoltaik</t>
  </si>
  <si>
    <t>Einfamilienhaus</t>
  </si>
  <si>
    <t>Mehrfamilienhaus</t>
  </si>
  <si>
    <t>Nicht Wohnbau</t>
  </si>
  <si>
    <t>Berechnung Förderbeitrag</t>
  </si>
  <si>
    <t>kWp</t>
  </si>
  <si>
    <t>Gebäudetyp auswählen</t>
  </si>
  <si>
    <t>Fördersätze für Berechnung</t>
  </si>
  <si>
    <t>Kriterium</t>
  </si>
  <si>
    <t>Fördersatz</t>
  </si>
  <si>
    <t>%</t>
  </si>
  <si>
    <t>Minimalausbau</t>
  </si>
  <si>
    <t>Anlagentyp auswählen</t>
  </si>
  <si>
    <t>Aufdach Anlage</t>
  </si>
  <si>
    <t>Indach Anlage</t>
  </si>
  <si>
    <t>Freistehende Anlage</t>
  </si>
  <si>
    <t>Faktor Indach-Anlage</t>
  </si>
  <si>
    <t>Faktor Aufdach-Anlage</t>
  </si>
  <si>
    <t>Faktor Freistehende Anlage</t>
  </si>
  <si>
    <t>Angaben Fördergesuche</t>
  </si>
  <si>
    <t>Förderbeitrag gefordert</t>
  </si>
  <si>
    <t>Maximalbetrag</t>
  </si>
  <si>
    <t>Förderbetrag</t>
  </si>
  <si>
    <t>Förderbetrag Einfamilienhaus</t>
  </si>
  <si>
    <t>Förderbetrag Mehrfamilienhaus</t>
  </si>
  <si>
    <t>Förderbetrag Nicht Wohnbau</t>
  </si>
  <si>
    <t>Minimaleinsparung</t>
  </si>
  <si>
    <t>Deckelung Ausbau</t>
  </si>
  <si>
    <t>Deckelung Co2-Bindung</t>
  </si>
  <si>
    <t>Faktor Schweizer Holz</t>
  </si>
  <si>
    <t>Faktor Graubünden Holz</t>
  </si>
  <si>
    <t>Faktor Bergmondholz</t>
  </si>
  <si>
    <t>Fördergeldberechnung</t>
  </si>
  <si>
    <t>Geltender Fördersatz</t>
  </si>
  <si>
    <t>Geltender Faktor Anlagentyp</t>
  </si>
  <si>
    <t>Förderberechtigte Anlagenleistung</t>
  </si>
  <si>
    <t>Fr./kWp</t>
  </si>
  <si>
    <t>Angabe Anlagentyp</t>
  </si>
  <si>
    <t>Angabe installierte Leistung</t>
  </si>
  <si>
    <t>Fr.</t>
  </si>
  <si>
    <t>Angabe Gebäudetyp</t>
  </si>
  <si>
    <t>Angabe EBF</t>
  </si>
  <si>
    <t>Lokale Ressourcen</t>
  </si>
  <si>
    <t>Angabe CO2-Bindung</t>
  </si>
  <si>
    <t>Geltender Faktor für Fördersatz</t>
  </si>
  <si>
    <t>Förderberechtigte CO2-Bindung</t>
  </si>
  <si>
    <t>Antrag auf Fördergeld</t>
  </si>
  <si>
    <t>Einzureichende Dokumente für Förderanspruch</t>
  </si>
  <si>
    <t>Förderberechtigte Massnahmen</t>
  </si>
  <si>
    <t>Einzelne Förderbeiträge:</t>
  </si>
  <si>
    <t>Allgemeine Informationen zur Fördergeldbeantragung</t>
  </si>
  <si>
    <t>Einzureichende Dokumente für Zusage</t>
  </si>
  <si>
    <t>Einzureichende Dokumente für Auszahlung</t>
  </si>
  <si>
    <t>Erzeugung Liste Einzureichende Dokumente für Auszahlung</t>
  </si>
  <si>
    <t>Erzeugung Liste Einzureichende Dokumente für Zusage</t>
  </si>
  <si>
    <t>Massnahmen:</t>
  </si>
  <si>
    <t>Zugesicherte Fördergeldhöhe</t>
  </si>
  <si>
    <t>Prüfung Liste ertsellen</t>
  </si>
  <si>
    <t>Rahmenbedingungen Förderanträge</t>
  </si>
  <si>
    <t>Ablauf Fördervollzug</t>
  </si>
  <si>
    <t>Für Einreichung Förderbeitragsgesuch gem. Massnahme:</t>
  </si>
  <si>
    <t>Für Fördergeldauszahlung nach Umsetzung gem. Massnahme:</t>
  </si>
  <si>
    <t>Erhöhung kantonale Förderbeiträge</t>
  </si>
  <si>
    <t>Erhöhung kant. Förderbeiträge</t>
  </si>
  <si>
    <t>Förderberechtigte Massnahmen und Bemessung Fördergelder</t>
  </si>
  <si>
    <t>Kein Label</t>
  </si>
  <si>
    <t>Faktor Kein Label</t>
  </si>
  <si>
    <t>Allgemein</t>
  </si>
  <si>
    <t>Maximalförderung Projektkosten</t>
  </si>
  <si>
    <t>Projektkosten</t>
  </si>
  <si>
    <t>Def. Föderbetrag (Prüfung 50% Projektkosten)</t>
  </si>
  <si>
    <t>Totale Födersumme aller Massnahmen</t>
  </si>
  <si>
    <t>Begriffdefinitionen Fördergeldrechner</t>
  </si>
  <si>
    <t xml:space="preserve">Photovoltaikanlagen: </t>
  </si>
  <si>
    <t>kWp*</t>
  </si>
  <si>
    <r>
      <t>m</t>
    </r>
    <r>
      <rPr>
        <vertAlign val="superscript"/>
        <sz val="9"/>
        <color theme="1"/>
        <rFont val="Calibri"/>
        <family val="2"/>
        <scheme val="minor"/>
      </rPr>
      <t xml:space="preserve">2 </t>
    </r>
    <r>
      <rPr>
        <sz val="9"/>
        <color theme="1"/>
        <rFont val="Calibri"/>
        <family val="2"/>
        <scheme val="minor"/>
      </rPr>
      <t>EBF*</t>
    </r>
  </si>
  <si>
    <r>
      <t>t CO</t>
    </r>
    <r>
      <rPr>
        <vertAlign val="subscript"/>
        <sz val="9"/>
        <color theme="1"/>
        <rFont val="Calibri"/>
        <family val="2"/>
        <scheme val="minor"/>
      </rPr>
      <t>2</t>
    </r>
    <r>
      <rPr>
        <sz val="9"/>
        <color theme="1"/>
        <rFont val="Calibri"/>
        <family val="2"/>
        <scheme val="minor"/>
      </rPr>
      <t>*</t>
    </r>
  </si>
  <si>
    <t>Lokale Ressourcen:</t>
  </si>
  <si>
    <t>Minergie-A</t>
  </si>
  <si>
    <t>Photovoltaikanlagen</t>
  </si>
  <si>
    <t>Bauten aus lokalen Ressourcen (Holz)</t>
  </si>
  <si>
    <t>Bauten mit dem Minergie-A Label</t>
  </si>
  <si>
    <t xml:space="preserve">Minergie-A: </t>
  </si>
  <si>
    <t>Die Abkürzung EBF steht für Energiebezugsfläche und ist die Summe aller ober- und unterirdischen Geschossflächen,</t>
  </si>
  <si>
    <t>die innerhalb der thermischen Gebäudehülle liegen &amp; für deren Nutzung ein Beheizen oder Klimatisieren notwendig ist.</t>
  </si>
  <si>
    <t>Erhöhung Förderbeitäge</t>
  </si>
  <si>
    <t xml:space="preserve">Bergmondholz </t>
  </si>
  <si>
    <t xml:space="preserve">Graubünden Holz </t>
  </si>
  <si>
    <t xml:space="preserve">Schweizer Holz </t>
  </si>
  <si>
    <t>Erhöhung kant. Förderbeiträge:
     - Förderzusage und Beitragsberechnung Kanton</t>
  </si>
  <si>
    <t>Erhöhung kant. Förderbeiträge:
     - Projektabschlussmeldung des Kantons</t>
  </si>
  <si>
    <t>Bauten mit dem Minergie-A Label:
     - Definitives Minergie-A Zertifikat</t>
  </si>
  <si>
    <t>Bauten mit dem Minergie-A Label:
     - Provisorisches Minergie-A Zertifikat</t>
  </si>
  <si>
    <t>Angabe Nachhaltigkeitslabel</t>
  </si>
  <si>
    <r>
      <t>t CO</t>
    </r>
    <r>
      <rPr>
        <vertAlign val="subscript"/>
        <sz val="10"/>
        <rFont val="Calibri"/>
        <family val="2"/>
        <scheme val="minor"/>
      </rPr>
      <t>2</t>
    </r>
  </si>
  <si>
    <r>
      <t>Fr./m</t>
    </r>
    <r>
      <rPr>
        <vertAlign val="superscript"/>
        <sz val="10"/>
        <rFont val="Calibri"/>
        <family val="2"/>
        <scheme val="minor"/>
      </rPr>
      <t>2</t>
    </r>
    <r>
      <rPr>
        <sz val="10"/>
        <rFont val="Calibri"/>
        <family val="2"/>
        <scheme val="minor"/>
      </rPr>
      <t xml:space="preserve"> EBF</t>
    </r>
  </si>
  <si>
    <r>
      <t>m</t>
    </r>
    <r>
      <rPr>
        <vertAlign val="superscript"/>
        <sz val="10"/>
        <rFont val="Calibri"/>
        <family val="2"/>
        <scheme val="minor"/>
      </rPr>
      <t>2</t>
    </r>
    <r>
      <rPr>
        <sz val="10"/>
        <rFont val="Calibri"/>
        <family val="2"/>
        <scheme val="minor"/>
      </rPr>
      <t xml:space="preserve"> EBF</t>
    </r>
  </si>
  <si>
    <r>
      <t>Fr./t CO</t>
    </r>
    <r>
      <rPr>
        <vertAlign val="subscript"/>
        <sz val="10"/>
        <rFont val="Calibri"/>
        <family val="2"/>
        <scheme val="minor"/>
      </rPr>
      <t>2</t>
    </r>
  </si>
  <si>
    <r>
      <t>Bauten aus lokale Ressourcen (Holz):
     - CO</t>
    </r>
    <r>
      <rPr>
        <vertAlign val="subscript"/>
        <sz val="10"/>
        <rFont val="Calibri"/>
        <family val="2"/>
        <scheme val="minor"/>
      </rPr>
      <t>2</t>
    </r>
    <r>
      <rPr>
        <sz val="10"/>
        <rFont val="Calibri"/>
        <family val="2"/>
        <scheme val="minor"/>
      </rPr>
      <t>-Zertifikat von CO</t>
    </r>
    <r>
      <rPr>
        <vertAlign val="subscript"/>
        <sz val="10"/>
        <rFont val="Calibri"/>
        <family val="2"/>
        <scheme val="minor"/>
      </rPr>
      <t>2</t>
    </r>
    <r>
      <rPr>
        <sz val="10"/>
        <rFont val="Calibri"/>
        <family val="2"/>
        <scheme val="minor"/>
      </rPr>
      <t>-Institut mit verbauten t CO</t>
    </r>
    <r>
      <rPr>
        <vertAlign val="subscript"/>
        <sz val="10"/>
        <rFont val="Calibri"/>
        <family val="2"/>
        <scheme val="minor"/>
      </rPr>
      <t>2</t>
    </r>
    <r>
      <rPr>
        <sz val="10"/>
        <rFont val="Calibri"/>
        <family val="2"/>
        <scheme val="minor"/>
      </rPr>
      <t xml:space="preserve">
     - Nachhaltigkeitslabel</t>
    </r>
  </si>
  <si>
    <t xml:space="preserve">Gemäss Art. 5 - 8 der Ausführungsbestimmung zum Energiegesetz der Gemeinde Landquart                                                                                                      Dabei zu beachten ist:                                                                                                                                                                                                                                          (1) Bei allen Förderungen darf der Beitrag ingesamt sowie zusammen mit anderen Beiträgen der öffentlichen Hand 50 % der Aufwendungen für das einzelne Projekt nicht übersteigen (Deshalb sind die Projektkosten im Fördergeldrechner anzugeben).                                                                                                                                                                                                                                                                                        (2) Der Beitragsrahmen beträgt maximal CHF 150'000. </t>
  </si>
  <si>
    <t>Label auswählen</t>
  </si>
  <si>
    <t>Notwenige Leistung nach EN-104</t>
  </si>
  <si>
    <t>Installierte Leistung</t>
  </si>
  <si>
    <t>Zugesagter Förderbeitrag</t>
  </si>
  <si>
    <r>
      <t>Photovoltaikanlagen:
     - Unterzeichnetes Meldeformular oder Baueingabe
        Solaranlagen
     - Bei Neubauten ist das</t>
    </r>
    <r>
      <rPr>
        <i/>
        <sz val="10"/>
        <rFont val="Calibri"/>
        <family val="2"/>
        <scheme val="minor"/>
      </rPr>
      <t xml:space="preserve"> Formular EN-104
        Eigenstromerzeugung für Neubauten</t>
    </r>
    <r>
      <rPr>
        <sz val="10"/>
        <rFont val="Calibri"/>
        <family val="2"/>
        <scheme val="minor"/>
      </rPr>
      <t xml:space="preserve"> beizulegen</t>
    </r>
  </si>
  <si>
    <t>Photovoltaikanlagen:
     - Inbetriebnahmeprotokoll EVU
       oder Beglaubigung Pronovo</t>
  </si>
  <si>
    <t>Notwendige Leistung nach EN-104</t>
  </si>
  <si>
    <t>Förderrechner Energie</t>
  </si>
  <si>
    <t>(Grüne Felder müssen ausgewählt resp. ausgefüllt werden, * weitere Erklärung der Bezugsgrössen unter Allg. Informationen)</t>
  </si>
  <si>
    <t>1. Antragsstellung auf Onlineplattform inkl. geforderten Dokumente für Fördergeldbeantragung
2. Prüfung des Förderantrags durch das Bauamt Landquart
3. Entscheid zur Unterstützung des eingegebenen Förderantrags durch die Gemeindeverwaltung Landquart
4. Umsetzung der beantragten Massnahme nach Zusage
5. Einreichung der erforderlichen Dokumente zur korrekten Ausführung der Massnahme für die Fördergeldauszahlung
6. Prüfung und Freigabe der Fördergeldauszahlung durch das Bauamt Landquart</t>
  </si>
  <si>
    <t>Der vorliegende Förderrechner dient der Berechnung der Förderbeitrage durch die Gemeinde Landquart gemäss dem geltenden Förderprogramm Energie. Das offizielle Förderbeitragsgesuch ist auf der Onlineplattform über den Link am Blattenende einzugeben.</t>
  </si>
  <si>
    <t>Möglicher totaler Förderbeitrag:</t>
  </si>
  <si>
    <t>Projektkosten Massnahme</t>
  </si>
  <si>
    <t>Wählen Sie die Massnahmen für welche Sie die möglichen Förderbeiträge berechnen wollen:</t>
  </si>
  <si>
    <t>Das Förderbeitragsgesuch kann hier im Onlineportal ausgefüllt und mit allen benötigten Unterlagen elektronisch eingereicht werden:</t>
  </si>
  <si>
    <r>
      <t>Bauten aus lokale Ressourcen (Holz):
     - Prov. Berechnung verbautes CO</t>
    </r>
    <r>
      <rPr>
        <vertAlign val="subscript"/>
        <sz val="10"/>
        <rFont val="Calibri"/>
        <family val="2"/>
        <scheme val="minor"/>
      </rPr>
      <t>2</t>
    </r>
    <r>
      <rPr>
        <sz val="10"/>
        <rFont val="Calibri"/>
        <family val="2"/>
        <scheme val="minor"/>
      </rPr>
      <t xml:space="preserve"> gem. CO</t>
    </r>
    <r>
      <rPr>
        <vertAlign val="subscript"/>
        <sz val="10"/>
        <rFont val="Calibri"/>
        <family val="2"/>
        <scheme val="minor"/>
      </rPr>
      <t>2</t>
    </r>
    <r>
      <rPr>
        <sz val="10"/>
        <rFont val="Calibri"/>
        <family val="2"/>
        <scheme val="minor"/>
      </rPr>
      <t>-Institut
        (www.neu.co2-institut.ch/prognose)
     - Selbstdeklaration angestrebtes Nachhaltigkeitslabel</t>
    </r>
  </si>
  <si>
    <r>
      <t>Die Abkürzung t CO</t>
    </r>
    <r>
      <rPr>
        <vertAlign val="subscript"/>
        <sz val="10"/>
        <color theme="1"/>
        <rFont val="Calibri"/>
        <family val="2"/>
        <scheme val="minor"/>
      </rPr>
      <t>2</t>
    </r>
    <r>
      <rPr>
        <sz val="10"/>
        <color theme="1"/>
        <rFont val="Calibri"/>
        <family val="2"/>
        <scheme val="minor"/>
      </rPr>
      <t xml:space="preserve"> steht für Tonnen verbautes CO</t>
    </r>
    <r>
      <rPr>
        <vertAlign val="subscript"/>
        <sz val="10"/>
        <color theme="1"/>
        <rFont val="Calibri"/>
        <family val="2"/>
        <scheme val="minor"/>
      </rPr>
      <t>2</t>
    </r>
    <r>
      <rPr>
        <sz val="10"/>
        <color theme="1"/>
        <rFont val="Calibri"/>
        <family val="2"/>
        <scheme val="minor"/>
      </rPr>
      <t xml:space="preserve"> in Holz gemäss Berechnung CO</t>
    </r>
    <r>
      <rPr>
        <vertAlign val="subscript"/>
        <sz val="10"/>
        <color theme="1"/>
        <rFont val="Calibri"/>
        <family val="2"/>
        <scheme val="minor"/>
      </rPr>
      <t>2</t>
    </r>
    <r>
      <rPr>
        <sz val="10"/>
        <color theme="1"/>
        <rFont val="Calibri"/>
        <family val="2"/>
        <scheme val="minor"/>
      </rPr>
      <t>-Institut (www.neu.co2-institut.ch)</t>
    </r>
  </si>
  <si>
    <t>Die Abkürzung kWp steht für die installierte Höchstleistung der Gesamtanlage in Kilowatt-Peak</t>
  </si>
  <si>
    <t>Bei Fragen zu Förderung steht Ihnen das Bauamt Landquart gerne zur Verfügung:
E-Mail:   bauamt@landquart.ch
Telefon: 081 307 36 66</t>
  </si>
  <si>
    <t>- Förderbeitragsgesuche sind rechtzeitig vor Umsetzungsbeginn auf der Onlineplattform einzureichen.
- Die kommunale Förderzusage muss vor Umsetzungsbeginn der Massnahme vorliegen. Sobald zudem die rechtsgültige kantonale Beitragsverfügung vorliegt, muss diese innerhalb von 90 Tagen bei der Gemeinde eingereicht werden.
- Der vorliegende Förderrechner dient nur der Ermittlung eines Förderanspruches nicht aber als Förderbeitragsgesuch</t>
  </si>
  <si>
    <t>Minimale Förderhöhe 900 CHF</t>
  </si>
  <si>
    <t>Minimaler Förderbeitrag</t>
  </si>
  <si>
    <t>Mit Formel, abhängig von Anlagentyp! Indach ab 3 kWp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</si>
</sst>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sz val="9"/>
      <color theme="1"/>
      <name val="Calibri"/>
      <family val="2"/>
      <scheme val="minor"/>
    </font>
    <font>
      <vertAlign val="subscript"/>
      <sz val="9"/>
      <color theme="1"/>
      <name val="Calibri"/>
      <family val="2"/>
      <scheme val="minor"/>
    </font>
    <font>
      <vertAlign val="superscript"/>
      <sz val="9"/>
      <color theme="1"/>
      <name val="Calibri"/>
      <family val="2"/>
      <scheme val="minor"/>
    </font>
    <font>
      <b/>
      <sz val="9"/>
      <color theme="1"/>
      <name val="Calibri"/>
      <family val="2"/>
      <scheme val="minor"/>
    </font>
    <font>
      <b/>
      <i/>
      <sz val="11"/>
      <name val="Calibri"/>
      <family val="2"/>
      <scheme val="minor"/>
    </font>
    <font>
      <b/>
      <sz val="16"/>
      <name val="Calibri"/>
      <family val="2"/>
      <scheme val="minor"/>
    </font>
    <font>
      <b/>
      <sz val="10"/>
      <color theme="1"/>
      <name val="Calibri"/>
      <family val="2"/>
      <scheme val="minor"/>
    </font>
    <font>
      <b/>
      <i/>
      <sz val="11"/>
      <color theme="1"/>
      <name val="Calibri"/>
      <family val="2"/>
      <scheme val="minor"/>
    </font>
    <font>
      <b/>
      <sz val="14"/>
      <name val="Calibri"/>
      <family val="2"/>
      <scheme val="minor"/>
    </font>
    <font>
      <sz val="10"/>
      <name val="Calibri"/>
      <family val="2"/>
      <scheme val="minor"/>
    </font>
    <font>
      <b/>
      <sz val="10"/>
      <name val="Calibri"/>
      <family val="2"/>
      <scheme val="minor"/>
    </font>
    <font>
      <b/>
      <i/>
      <sz val="10"/>
      <color theme="1"/>
      <name val="Calibri"/>
      <family val="2"/>
      <scheme val="minor"/>
    </font>
    <font>
      <vertAlign val="subscript"/>
      <sz val="10"/>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sz val="8"/>
      <color theme="1"/>
      <name val="Calibri"/>
      <family val="2"/>
      <scheme val="minor"/>
    </font>
    <font>
      <i/>
      <sz val="10"/>
      <name val="Calibri"/>
      <family val="2"/>
      <scheme val="minor"/>
    </font>
    <font>
      <vertAlign val="superscript"/>
      <sz val="10"/>
      <name val="Calibri"/>
      <family val="2"/>
      <scheme val="minor"/>
    </font>
    <font>
      <vertAlign val="subscript"/>
      <sz val="10"/>
      <color theme="1"/>
      <name val="Calibri"/>
      <family val="2"/>
      <scheme val="minor"/>
    </font>
    <font>
      <u/>
      <sz val="11"/>
      <color theme="10"/>
      <name val="Calibri"/>
      <family val="2"/>
      <scheme val="minor"/>
    </font>
    <font>
      <u/>
      <sz val="10"/>
      <color theme="10"/>
      <name val="Calibri"/>
      <family val="2"/>
      <scheme val="minor"/>
    </font>
    <font>
      <sz val="9"/>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9" fontId="1" fillId="0" borderId="0" applyFont="0" applyFill="0" applyBorder="0" applyAlignment="0" applyProtection="0"/>
    <xf numFmtId="0" fontId="2" fillId="0" borderId="0"/>
    <xf numFmtId="0" fontId="24" fillId="0" borderId="0" applyNumberFormat="0" applyFill="0" applyBorder="0" applyAlignment="0" applyProtection="0"/>
  </cellStyleXfs>
  <cellXfs count="155">
    <xf numFmtId="0" fontId="0" fillId="0" borderId="0" xfId="0"/>
    <xf numFmtId="0" fontId="12" fillId="0" borderId="0" xfId="2" applyFont="1"/>
    <xf numFmtId="0" fontId="13" fillId="0" borderId="0" xfId="2" applyFont="1"/>
    <xf numFmtId="0" fontId="14" fillId="0" borderId="0" xfId="2" applyFont="1"/>
    <xf numFmtId="0" fontId="13" fillId="0" borderId="1" xfId="2" applyFont="1" applyBorder="1"/>
    <xf numFmtId="0" fontId="13" fillId="0" borderId="10" xfId="2" applyFont="1" applyBorder="1"/>
    <xf numFmtId="0" fontId="13" fillId="0" borderId="11" xfId="2" applyFont="1" applyBorder="1"/>
    <xf numFmtId="49" fontId="13" fillId="0" borderId="1" xfId="2" applyNumberFormat="1" applyFont="1" applyBorder="1"/>
    <xf numFmtId="49" fontId="13" fillId="0" borderId="0" xfId="2" applyNumberFormat="1" applyFont="1"/>
    <xf numFmtId="164" fontId="13" fillId="0" borderId="0" xfId="2" applyNumberFormat="1" applyFont="1"/>
    <xf numFmtId="1" fontId="13" fillId="0" borderId="10" xfId="1" applyNumberFormat="1" applyFont="1" applyBorder="1"/>
    <xf numFmtId="1" fontId="13" fillId="0" borderId="0" xfId="1" applyNumberFormat="1" applyFont="1"/>
    <xf numFmtId="164" fontId="13" fillId="0" borderId="10" xfId="2" applyNumberFormat="1" applyFont="1" applyBorder="1"/>
    <xf numFmtId="0" fontId="14" fillId="0" borderId="2" xfId="2" applyFont="1" applyBorder="1"/>
    <xf numFmtId="0" fontId="13" fillId="0" borderId="3" xfId="2" applyFont="1" applyBorder="1" applyAlignment="1">
      <alignment horizontal="right"/>
    </xf>
    <xf numFmtId="0" fontId="13" fillId="0" borderId="4" xfId="2" applyFont="1" applyBorder="1" applyAlignment="1">
      <alignment vertical="top"/>
    </xf>
    <xf numFmtId="0" fontId="13" fillId="0" borderId="0" xfId="2" applyFont="1" applyAlignment="1">
      <alignment vertical="top"/>
    </xf>
    <xf numFmtId="0" fontId="13" fillId="0" borderId="5" xfId="2" applyFont="1" applyBorder="1"/>
    <xf numFmtId="0" fontId="13" fillId="0" borderId="6" xfId="2" applyFont="1" applyBorder="1"/>
    <xf numFmtId="0" fontId="13" fillId="0" borderId="5" xfId="2" applyFont="1" applyBorder="1" applyAlignment="1">
      <alignment vertical="top"/>
    </xf>
    <xf numFmtId="4" fontId="13" fillId="0" borderId="0" xfId="2" applyNumberFormat="1" applyFont="1" applyAlignment="1">
      <alignment wrapText="1"/>
    </xf>
    <xf numFmtId="0" fontId="13" fillId="0" borderId="6" xfId="2" applyFont="1" applyBorder="1" applyAlignment="1">
      <alignment vertical="top"/>
    </xf>
    <xf numFmtId="4" fontId="13" fillId="0" borderId="0" xfId="2" applyNumberFormat="1" applyFont="1"/>
    <xf numFmtId="0" fontId="13" fillId="0" borderId="6" xfId="2" applyFont="1" applyBorder="1" applyAlignment="1">
      <alignment vertical="top" wrapText="1"/>
    </xf>
    <xf numFmtId="0" fontId="13" fillId="0" borderId="0" xfId="2" applyFont="1" applyAlignment="1">
      <alignment vertical="top" wrapText="1"/>
    </xf>
    <xf numFmtId="0" fontId="13" fillId="0" borderId="7" xfId="2" applyFont="1" applyBorder="1"/>
    <xf numFmtId="0" fontId="13" fillId="0" borderId="9" xfId="2" applyFont="1" applyBorder="1" applyAlignment="1">
      <alignment vertical="top"/>
    </xf>
    <xf numFmtId="0" fontId="13" fillId="0" borderId="4" xfId="2" applyFont="1" applyBorder="1"/>
    <xf numFmtId="0" fontId="13" fillId="0" borderId="0" xfId="2" applyFont="1" applyAlignment="1">
      <alignment horizontal="right"/>
    </xf>
    <xf numFmtId="49" fontId="14" fillId="0" borderId="0" xfId="2" applyNumberFormat="1" applyFont="1"/>
    <xf numFmtId="2" fontId="13" fillId="0" borderId="0" xfId="2" applyNumberFormat="1" applyFont="1"/>
    <xf numFmtId="49" fontId="13" fillId="0" borderId="0" xfId="2" applyNumberFormat="1" applyFont="1" applyAlignment="1">
      <alignment horizontal="center"/>
    </xf>
    <xf numFmtId="2" fontId="13" fillId="0" borderId="1" xfId="2" applyNumberFormat="1" applyFont="1" applyBorder="1" applyAlignment="1">
      <alignment vertical="center"/>
    </xf>
    <xf numFmtId="0" fontId="13" fillId="0" borderId="0" xfId="2" applyFont="1" applyAlignment="1">
      <alignment wrapText="1"/>
    </xf>
    <xf numFmtId="0" fontId="13" fillId="0" borderId="0" xfId="2" applyFont="1" applyAlignment="1">
      <alignment horizontal="left" vertical="top" wrapText="1"/>
    </xf>
    <xf numFmtId="3" fontId="13" fillId="0" borderId="10" xfId="1" applyNumberFormat="1" applyFont="1" applyBorder="1"/>
    <xf numFmtId="0" fontId="13" fillId="0" borderId="1" xfId="2" applyFont="1" applyBorder="1" applyAlignment="1">
      <alignment horizontal="center"/>
    </xf>
    <xf numFmtId="3" fontId="13" fillId="0" borderId="10" xfId="2" applyNumberFormat="1" applyFont="1" applyBorder="1"/>
    <xf numFmtId="0" fontId="13" fillId="0" borderId="10" xfId="2" applyFont="1" applyBorder="1" applyAlignment="1">
      <alignment horizontal="right"/>
    </xf>
    <xf numFmtId="0" fontId="13" fillId="0" borderId="11" xfId="2" applyFont="1" applyBorder="1" applyAlignment="1">
      <alignment horizontal="left"/>
    </xf>
    <xf numFmtId="3" fontId="13" fillId="0" borderId="0" xfId="2" applyNumberFormat="1" applyFont="1" applyAlignment="1">
      <alignment wrapText="1"/>
    </xf>
    <xf numFmtId="3" fontId="13" fillId="0" borderId="0" xfId="2" applyNumberFormat="1" applyFont="1"/>
    <xf numFmtId="3" fontId="13" fillId="0" borderId="8" xfId="2" applyNumberFormat="1" applyFont="1" applyBorder="1"/>
    <xf numFmtId="0" fontId="14" fillId="0" borderId="10" xfId="2" applyFont="1" applyBorder="1"/>
    <xf numFmtId="3" fontId="14" fillId="0" borderId="12" xfId="2" applyNumberFormat="1" applyFont="1" applyBorder="1"/>
    <xf numFmtId="0" fontId="0" fillId="0" borderId="2" xfId="0" applyBorder="1"/>
    <xf numFmtId="0" fontId="0" fillId="0" borderId="3" xfId="0" applyBorder="1"/>
    <xf numFmtId="0" fontId="0" fillId="0" borderId="4" xfId="0" applyBorder="1"/>
    <xf numFmtId="0" fontId="0" fillId="3" borderId="0" xfId="0" applyFill="1"/>
    <xf numFmtId="0" fontId="0" fillId="0" borderId="5" xfId="0" applyBorder="1"/>
    <xf numFmtId="0" fontId="0" fillId="0" borderId="6" xfId="0" applyBorder="1"/>
    <xf numFmtId="0" fontId="4" fillId="0" borderId="0" xfId="0" applyFont="1" applyAlignment="1">
      <alignment horizontal="center" vertical="center" wrapText="1"/>
    </xf>
    <xf numFmtId="0" fontId="9" fillId="0" borderId="0" xfId="0" applyFont="1"/>
    <xf numFmtId="0" fontId="8" fillId="0" borderId="0" xfId="0" applyFont="1" applyAlignment="1">
      <alignment vertical="center"/>
    </xf>
    <xf numFmtId="0" fontId="3" fillId="0" borderId="0" xfId="0" applyFont="1" applyAlignment="1">
      <alignment horizontal="left" vertical="top"/>
    </xf>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3" borderId="0" xfId="0" applyFont="1" applyFill="1" applyAlignment="1">
      <alignment vertical="center" wrapText="1"/>
    </xf>
    <xf numFmtId="0" fontId="3" fillId="3" borderId="0" xfId="0" applyFont="1" applyFill="1" applyAlignment="1">
      <alignment vertical="center"/>
    </xf>
    <xf numFmtId="0" fontId="4" fillId="0" borderId="0" xfId="0" applyFont="1" applyAlignment="1">
      <alignment vertical="center"/>
    </xf>
    <xf numFmtId="0" fontId="19" fillId="3" borderId="0" xfId="0" applyFont="1" applyFill="1"/>
    <xf numFmtId="0" fontId="4" fillId="0" borderId="0" xfId="0" applyFont="1" applyAlignment="1">
      <alignment horizontal="center" vertical="center"/>
    </xf>
    <xf numFmtId="0" fontId="18" fillId="3" borderId="0" xfId="0" applyFont="1" applyFill="1"/>
    <xf numFmtId="0" fontId="4" fillId="0" borderId="11" xfId="0" applyFont="1" applyBorder="1" applyAlignment="1">
      <alignment vertical="center"/>
    </xf>
    <xf numFmtId="0" fontId="10" fillId="0" borderId="0" xfId="0" applyFont="1"/>
    <xf numFmtId="3" fontId="7" fillId="0" borderId="0" xfId="0" applyNumberFormat="1" applyFont="1"/>
    <xf numFmtId="3" fontId="4" fillId="0" borderId="0" xfId="0" applyNumberFormat="1" applyFont="1"/>
    <xf numFmtId="3" fontId="0" fillId="0" borderId="0" xfId="0" applyNumberFormat="1"/>
    <xf numFmtId="0" fontId="0" fillId="0" borderId="0" xfId="0" applyAlignment="1">
      <alignment horizontal="right"/>
    </xf>
    <xf numFmtId="0" fontId="19" fillId="0" borderId="0" xfId="0" applyFont="1" applyAlignment="1">
      <alignment horizontal="right"/>
    </xf>
    <xf numFmtId="0" fontId="15" fillId="0" borderId="0" xfId="0" applyFont="1" applyAlignment="1">
      <alignment vertical="center"/>
    </xf>
    <xf numFmtId="0" fontId="3" fillId="3" borderId="0" xfId="0" applyFont="1" applyFill="1" applyAlignment="1">
      <alignment vertical="top" wrapText="1"/>
    </xf>
    <xf numFmtId="0" fontId="3" fillId="0" borderId="5" xfId="0" applyFont="1" applyBorder="1" applyAlignment="1">
      <alignment vertical="top" wrapText="1"/>
    </xf>
    <xf numFmtId="0" fontId="4" fillId="0" borderId="0" xfId="0" applyFont="1" applyAlignment="1">
      <alignment vertical="top" wrapText="1"/>
    </xf>
    <xf numFmtId="0" fontId="3" fillId="0" borderId="6" xfId="0" applyFont="1" applyBorder="1" applyAlignment="1">
      <alignment vertical="top" wrapText="1"/>
    </xf>
    <xf numFmtId="0" fontId="0" fillId="3" borderId="0" xfId="0" applyFill="1" applyAlignment="1">
      <alignment vertical="top" wrapText="1"/>
    </xf>
    <xf numFmtId="0" fontId="3" fillId="3" borderId="0" xfId="0" applyFont="1" applyFill="1"/>
    <xf numFmtId="0" fontId="3" fillId="0" borderId="5" xfId="0" applyFont="1" applyBorder="1"/>
    <xf numFmtId="0" fontId="3" fillId="0" borderId="0" xfId="0" applyFont="1"/>
    <xf numFmtId="0" fontId="3" fillId="0" borderId="6" xfId="0" applyFont="1" applyBorder="1"/>
    <xf numFmtId="0" fontId="3" fillId="0" borderId="0" xfId="0" applyFont="1" applyAlignment="1">
      <alignment horizontal="left" vertical="center"/>
    </xf>
    <xf numFmtId="0" fontId="17" fillId="3" borderId="0" xfId="0" applyFont="1" applyFill="1"/>
    <xf numFmtId="0" fontId="3" fillId="0" borderId="7" xfId="0" applyFont="1" applyBorder="1"/>
    <xf numFmtId="0" fontId="3" fillId="0" borderId="8" xfId="0" applyFont="1" applyBorder="1"/>
    <xf numFmtId="0" fontId="3" fillId="0" borderId="9" xfId="0" applyFont="1" applyBorder="1"/>
    <xf numFmtId="0" fontId="20" fillId="0" borderId="0" xfId="0" applyFont="1"/>
    <xf numFmtId="0" fontId="0" fillId="4" borderId="0" xfId="0" applyFill="1"/>
    <xf numFmtId="0" fontId="8" fillId="0" borderId="0" xfId="0" applyFont="1"/>
    <xf numFmtId="0" fontId="13" fillId="0" borderId="0" xfId="0" applyFont="1" applyAlignment="1">
      <alignment vertical="center" wrapText="1"/>
    </xf>
    <xf numFmtId="0" fontId="3" fillId="0" borderId="0" xfId="0" applyFont="1" applyAlignment="1">
      <alignment vertical="top"/>
    </xf>
    <xf numFmtId="0" fontId="3" fillId="0" borderId="0" xfId="0" applyFont="1" applyAlignment="1">
      <alignment vertical="center" wrapText="1"/>
    </xf>
    <xf numFmtId="49" fontId="13" fillId="0" borderId="0" xfId="0" applyNumberFormat="1" applyFont="1" applyAlignment="1">
      <alignment horizontal="left" vertical="top" wrapText="1"/>
    </xf>
    <xf numFmtId="4" fontId="10" fillId="0" borderId="0" xfId="0" applyNumberFormat="1" applyFont="1" applyAlignment="1">
      <alignment vertical="center"/>
    </xf>
    <xf numFmtId="0" fontId="10" fillId="0" borderId="0" xfId="0" applyFont="1" applyAlignment="1">
      <alignment vertical="center"/>
    </xf>
    <xf numFmtId="4" fontId="10" fillId="0" borderId="0" xfId="0" applyNumberFormat="1" applyFont="1" applyAlignment="1">
      <alignment horizontal="right" vertical="center"/>
    </xf>
    <xf numFmtId="0" fontId="0" fillId="0" borderId="7" xfId="0" applyBorder="1"/>
    <xf numFmtId="0" fontId="15" fillId="0" borderId="8" xfId="0" applyFont="1" applyBorder="1" applyAlignment="1">
      <alignment vertical="center"/>
    </xf>
    <xf numFmtId="0" fontId="0" fillId="0" borderId="9" xfId="0" applyBorder="1"/>
    <xf numFmtId="0" fontId="13" fillId="0" borderId="0" xfId="0" applyFont="1"/>
    <xf numFmtId="0" fontId="20"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pplyProtection="1">
      <alignment horizontal="center" vertical="center"/>
      <protection locked="0"/>
    </xf>
    <xf numFmtId="0" fontId="4" fillId="0" borderId="0" xfId="0" applyFont="1" applyAlignment="1">
      <alignment horizontal="right" vertical="center"/>
    </xf>
    <xf numFmtId="0" fontId="11" fillId="0" borderId="3" xfId="0" applyFont="1" applyBorder="1" applyAlignment="1">
      <alignment vertical="center"/>
    </xf>
    <xf numFmtId="0" fontId="3" fillId="0" borderId="2" xfId="0" applyFont="1" applyBorder="1"/>
    <xf numFmtId="0" fontId="3" fillId="0" borderId="3" xfId="0" applyFont="1" applyBorder="1"/>
    <xf numFmtId="0" fontId="3" fillId="0" borderId="4" xfId="0" applyFont="1" applyBorder="1"/>
    <xf numFmtId="0" fontId="8" fillId="0" borderId="3" xfId="0" applyFont="1" applyBorder="1" applyAlignment="1">
      <alignment vertical="center"/>
    </xf>
    <xf numFmtId="0" fontId="0" fillId="4" borderId="8" xfId="0" applyFill="1" applyBorder="1"/>
    <xf numFmtId="0" fontId="0" fillId="0" borderId="8" xfId="0" applyBorder="1"/>
    <xf numFmtId="4" fontId="7" fillId="0" borderId="8" xfId="0" applyNumberFormat="1" applyFont="1" applyBorder="1" applyAlignment="1">
      <alignment horizontal="right" vertical="center"/>
    </xf>
    <xf numFmtId="0" fontId="7" fillId="0" borderId="8" xfId="0" applyFont="1" applyBorder="1" applyAlignment="1">
      <alignment vertical="center"/>
    </xf>
    <xf numFmtId="49" fontId="13" fillId="0" borderId="1" xfId="2" applyNumberFormat="1" applyFont="1" applyBorder="1" applyAlignment="1">
      <alignment horizontal="left" vertical="top" wrapText="1"/>
    </xf>
    <xf numFmtId="0" fontId="4" fillId="0" borderId="0" xfId="0" applyFont="1" applyAlignment="1">
      <alignment horizontal="right" vertical="center" wrapText="1"/>
    </xf>
    <xf numFmtId="0" fontId="3" fillId="0" borderId="3" xfId="0" applyFont="1" applyBorder="1" applyAlignment="1">
      <alignment horizontal="left" vertical="center"/>
    </xf>
    <xf numFmtId="0" fontId="3" fillId="0" borderId="3" xfId="0" applyFont="1" applyBorder="1" applyAlignment="1">
      <alignment horizontal="center"/>
    </xf>
    <xf numFmtId="0" fontId="10" fillId="0" borderId="0" xfId="0" applyFont="1" applyAlignment="1">
      <alignment horizontal="left"/>
    </xf>
    <xf numFmtId="0" fontId="10" fillId="0" borderId="0" xfId="0" applyFont="1" applyAlignment="1">
      <alignment horizontal="right"/>
    </xf>
    <xf numFmtId="164" fontId="13" fillId="2" borderId="10" xfId="2" applyNumberFormat="1" applyFont="1" applyFill="1" applyBorder="1"/>
    <xf numFmtId="4" fontId="13" fillId="0" borderId="8" xfId="2" applyNumberFormat="1" applyFont="1" applyBorder="1"/>
    <xf numFmtId="3" fontId="4" fillId="2" borderId="10" xfId="0" applyNumberFormat="1" applyFont="1" applyFill="1" applyBorder="1" applyAlignment="1" applyProtection="1">
      <alignment horizontal="right" vertical="center"/>
      <protection locked="0"/>
    </xf>
    <xf numFmtId="3" fontId="4" fillId="2" borderId="12" xfId="0" applyNumberFormat="1" applyFont="1" applyFill="1" applyBorder="1" applyAlignment="1" applyProtection="1">
      <alignment horizontal="right" vertical="center"/>
      <protection locked="0"/>
    </xf>
    <xf numFmtId="164" fontId="4" fillId="2" borderId="10" xfId="0" applyNumberFormat="1" applyFont="1" applyFill="1" applyBorder="1" applyAlignment="1" applyProtection="1">
      <alignment horizontal="right" vertical="center"/>
      <protection locked="0"/>
    </xf>
    <xf numFmtId="164" fontId="4" fillId="2" borderId="12" xfId="0" applyNumberFormat="1" applyFont="1" applyFill="1" applyBorder="1" applyAlignment="1" applyProtection="1">
      <alignment horizontal="right" vertical="center"/>
      <protection locked="0"/>
    </xf>
    <xf numFmtId="0" fontId="10" fillId="0" borderId="0" xfId="0" applyFont="1" applyAlignment="1">
      <alignment horizontal="left" vertical="center" wrapText="1"/>
    </xf>
    <xf numFmtId="0" fontId="4" fillId="2" borderId="10"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3" fillId="0" borderId="0" xfId="0" applyFont="1" applyAlignment="1">
      <alignment horizontal="left" vertical="top"/>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13"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10" fillId="0" borderId="0" xfId="0" applyFont="1" applyAlignment="1">
      <alignment horizontal="left" vertical="center"/>
    </xf>
    <xf numFmtId="0" fontId="25" fillId="0" borderId="0" xfId="3" applyFont="1" applyFill="1" applyBorder="1" applyAlignment="1" applyProtection="1">
      <alignment horizontal="left" vertical="top"/>
      <protection locked="0"/>
    </xf>
    <xf numFmtId="0" fontId="26" fillId="0" borderId="0" xfId="0" applyFont="1" applyAlignment="1">
      <alignment horizontal="right" vertical="center" wrapText="1"/>
    </xf>
    <xf numFmtId="0" fontId="26" fillId="0" borderId="6" xfId="0" applyFont="1" applyBorder="1" applyAlignment="1">
      <alignment horizontal="right" vertical="center" wrapText="1"/>
    </xf>
    <xf numFmtId="0" fontId="3" fillId="0" borderId="0" xfId="0" applyFont="1" applyAlignment="1">
      <alignment horizontal="left" vertical="top" wrapText="1"/>
    </xf>
    <xf numFmtId="0" fontId="4" fillId="0" borderId="0" xfId="0" applyFont="1" applyAlignment="1">
      <alignment horizontal="left" vertical="top" wrapText="1"/>
    </xf>
    <xf numFmtId="3" fontId="7" fillId="0" borderId="0" xfId="0" applyNumberFormat="1" applyFont="1" applyAlignment="1">
      <alignment horizontal="right"/>
    </xf>
    <xf numFmtId="3" fontId="10" fillId="0" borderId="0" xfId="0" applyNumberFormat="1" applyFont="1" applyAlignment="1">
      <alignment horizontal="right"/>
    </xf>
    <xf numFmtId="3" fontId="7" fillId="0" borderId="0" xfId="0" applyNumberFormat="1" applyFont="1" applyAlignment="1">
      <alignment horizontal="center"/>
    </xf>
    <xf numFmtId="49" fontId="3" fillId="0" borderId="0" xfId="0" applyNumberFormat="1" applyFont="1" applyAlignment="1">
      <alignment horizontal="left" vertical="top" wrapText="1"/>
    </xf>
    <xf numFmtId="49" fontId="13" fillId="0" borderId="0" xfId="0" applyNumberFormat="1" applyFont="1" applyAlignment="1">
      <alignment horizontal="left" vertical="top" wrapText="1"/>
    </xf>
    <xf numFmtId="0" fontId="13" fillId="0" borderId="10" xfId="2" applyFont="1" applyBorder="1" applyAlignment="1">
      <alignment horizontal="center"/>
    </xf>
    <xf numFmtId="0" fontId="13" fillId="0" borderId="11" xfId="2" applyFont="1" applyBorder="1" applyAlignment="1">
      <alignment horizontal="center"/>
    </xf>
    <xf numFmtId="0" fontId="13" fillId="0" borderId="13" xfId="2" applyFont="1" applyBorder="1" applyAlignment="1">
      <alignment horizontal="left" vertical="top"/>
    </xf>
    <xf numFmtId="0" fontId="13" fillId="0" borderId="14" xfId="2" applyFont="1" applyBorder="1" applyAlignment="1">
      <alignment horizontal="left" vertical="top"/>
    </xf>
    <xf numFmtId="0" fontId="13" fillId="0" borderId="15" xfId="2" applyFont="1" applyBorder="1" applyAlignment="1">
      <alignment horizontal="left" vertical="top"/>
    </xf>
    <xf numFmtId="0" fontId="13" fillId="0" borderId="13" xfId="2" applyFont="1" applyBorder="1" applyAlignment="1">
      <alignment horizontal="left"/>
    </xf>
    <xf numFmtId="0" fontId="13" fillId="0" borderId="15" xfId="2" applyFont="1" applyBorder="1" applyAlignment="1">
      <alignment horizontal="left"/>
    </xf>
  </cellXfs>
  <cellStyles count="4">
    <cellStyle name="Link" xfId="3" builtinId="8"/>
    <cellStyle name="Prozent" xfId="1" builtinId="5"/>
    <cellStyle name="Standard" xfId="0" builtinId="0"/>
    <cellStyle name="Standard 2" xfId="2" xr:uid="{3E68BA73-F1C8-46C9-8494-6EE66F364BFF}"/>
  </cellStyles>
  <dxfs count="18">
    <dxf>
      <font>
        <color theme="0"/>
      </font>
      <fill>
        <patternFill>
          <bgColor theme="0"/>
        </patternFill>
      </fill>
      <border>
        <left/>
        <right/>
        <top/>
        <bottom/>
        <vertical/>
        <horizontal/>
      </border>
    </dxf>
    <dxf>
      <font>
        <color theme="0" tint="-0.24994659260841701"/>
      </font>
    </dxf>
    <dxf>
      <font>
        <color theme="0" tint="-0.24994659260841701"/>
      </font>
      <fill>
        <patternFill patternType="lightUp">
          <bgColor theme="0"/>
        </patternFill>
      </fill>
    </dxf>
    <dxf>
      <font>
        <color theme="0" tint="-0.24994659260841701"/>
      </font>
      <fill>
        <patternFill patternType="lightUp">
          <bgColor theme="0"/>
        </patternFill>
      </fill>
    </dxf>
    <dxf>
      <font>
        <color theme="0"/>
      </font>
      <numFmt numFmtId="0" formatCode="General"/>
      <fill>
        <patternFill>
          <bgColor theme="0"/>
        </patternFill>
      </fill>
      <border>
        <left/>
        <right/>
        <top/>
        <bottom/>
        <vertical/>
        <horizontal/>
      </border>
    </dxf>
    <dxf>
      <font>
        <color theme="0" tint="-0.24994659260841701"/>
      </font>
    </dxf>
    <dxf>
      <font>
        <color theme="0" tint="-0.24994659260841701"/>
      </font>
      <fill>
        <patternFill patternType="lightUp">
          <bgColor theme="0"/>
        </patternFill>
      </fill>
    </dxf>
    <dxf>
      <font>
        <color theme="0" tint="-0.24994659260841701"/>
      </font>
      <fill>
        <patternFill patternType="lightUp">
          <bgColor theme="0"/>
        </patternFill>
      </fill>
    </dxf>
    <dxf>
      <font>
        <color theme="0" tint="-0.24994659260841701"/>
      </font>
      <fill>
        <patternFill patternType="lightUp">
          <bgColor auto="1"/>
        </patternFill>
      </fill>
    </dxf>
    <dxf>
      <font>
        <color theme="0" tint="-0.24994659260841701"/>
      </font>
      <fill>
        <patternFill>
          <bgColor theme="0"/>
        </patternFill>
      </fill>
      <border>
        <left/>
        <right/>
        <top/>
        <bottom/>
        <vertical/>
        <horizontal/>
      </border>
    </dxf>
    <dxf>
      <font>
        <color theme="0" tint="-0.24994659260841701"/>
      </font>
      <fill>
        <patternFill patternType="lightUp">
          <bgColor auto="1"/>
        </patternFill>
      </fill>
    </dxf>
    <dxf>
      <font>
        <color theme="0" tint="-0.24994659260841701"/>
      </font>
      <fill>
        <patternFill patternType="lightUp">
          <bgColor auto="1"/>
        </patternFill>
      </fill>
    </dxf>
    <dxf>
      <font>
        <color theme="0" tint="-0.24994659260841701"/>
      </font>
      <fill>
        <patternFill patternType="lightUp">
          <bgColor auto="1"/>
        </patternFill>
      </fill>
    </dxf>
    <dxf>
      <font>
        <color theme="0" tint="-0.24994659260841701"/>
      </font>
    </dxf>
    <dxf>
      <font>
        <color theme="0" tint="-0.24994659260841701"/>
      </font>
      <fill>
        <patternFill patternType="lightUp">
          <bgColor auto="1"/>
        </patternFill>
      </fill>
    </dxf>
    <dxf>
      <font>
        <color theme="0" tint="-0.24994659260841701"/>
      </font>
      <fill>
        <patternFill patternType="lightUp">
          <bgColor auto="1"/>
        </patternFill>
      </fill>
    </dxf>
    <dxf>
      <font>
        <color theme="0" tint="-0.24994659260841701"/>
      </font>
      <fill>
        <patternFill patternType="none">
          <bgColor auto="1"/>
        </patternFill>
      </fill>
    </dxf>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Berechnung_Listen!$C$37" lockText="1" noThreeD="1"/>
</file>

<file path=xl/ctrlProps/ctrlProp2.xml><?xml version="1.0" encoding="utf-8"?>
<formControlPr xmlns="http://schemas.microsoft.com/office/spreadsheetml/2009/9/main" objectType="CheckBox" fmlaLink="Berechnung_Listen!$C$45" lockText="1" noThreeD="1"/>
</file>

<file path=xl/ctrlProps/ctrlProp3.xml><?xml version="1.0" encoding="utf-8"?>
<formControlPr xmlns="http://schemas.microsoft.com/office/spreadsheetml/2009/9/main" objectType="CheckBox" fmlaLink="Berechnung_Listen!$C$58" lockText="1" noThreeD="1"/>
</file>

<file path=xl/ctrlProps/ctrlProp4.xml><?xml version="1.0" encoding="utf-8"?>
<formControlPr xmlns="http://schemas.microsoft.com/office/spreadsheetml/2009/9/main" objectType="CheckBox" fmlaLink="Berechnung_Listen!$C$67"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portal.energie-foerderung.ch/lq" TargetMode="External"/><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8</xdr:row>
          <xdr:rowOff>57150</xdr:rowOff>
        </xdr:from>
        <xdr:to>
          <xdr:col>2</xdr:col>
          <xdr:colOff>304800</xdr:colOff>
          <xdr:row>8</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xdr:row>
          <xdr:rowOff>57150</xdr:rowOff>
        </xdr:from>
        <xdr:to>
          <xdr:col>2</xdr:col>
          <xdr:colOff>304800</xdr:colOff>
          <xdr:row>9</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8</xdr:row>
          <xdr:rowOff>57150</xdr:rowOff>
        </xdr:from>
        <xdr:to>
          <xdr:col>10</xdr:col>
          <xdr:colOff>304800</xdr:colOff>
          <xdr:row>8</xdr:row>
          <xdr:rowOff>276225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xdr:row>
          <xdr:rowOff>57150</xdr:rowOff>
        </xdr:from>
        <xdr:to>
          <xdr:col>10</xdr:col>
          <xdr:colOff>304800</xdr:colOff>
          <xdr:row>9</xdr:row>
          <xdr:rowOff>276225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146538</xdr:colOff>
      <xdr:row>1</xdr:row>
      <xdr:rowOff>91588</xdr:rowOff>
    </xdr:from>
    <xdr:to>
      <xdr:col>20</xdr:col>
      <xdr:colOff>410307</xdr:colOff>
      <xdr:row>2</xdr:row>
      <xdr:rowOff>296137</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68057" y="282088"/>
          <a:ext cx="2041281" cy="519607"/>
        </a:xfrm>
        <a:prstGeom prst="rect">
          <a:avLst/>
        </a:prstGeom>
      </xdr:spPr>
    </xdr:pic>
    <xdr:clientData/>
  </xdr:twoCellAnchor>
  <xdr:twoCellAnchor editAs="oneCell">
    <xdr:from>
      <xdr:col>2</xdr:col>
      <xdr:colOff>19817</xdr:colOff>
      <xdr:row>1</xdr:row>
      <xdr:rowOff>103821</xdr:rowOff>
    </xdr:from>
    <xdr:to>
      <xdr:col>8</xdr:col>
      <xdr:colOff>47169</xdr:colOff>
      <xdr:row>2</xdr:row>
      <xdr:rowOff>255353</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81817" y="294321"/>
          <a:ext cx="2319702" cy="466271"/>
        </a:xfrm>
        <a:prstGeom prst="rect">
          <a:avLst/>
        </a:prstGeom>
      </xdr:spPr>
    </xdr:pic>
    <xdr:clientData/>
  </xdr:twoCellAnchor>
  <xdr:twoCellAnchor editAs="absolute">
    <xdr:from>
      <xdr:col>2</xdr:col>
      <xdr:colOff>39687</xdr:colOff>
      <xdr:row>29</xdr:row>
      <xdr:rowOff>365126</xdr:rowOff>
    </xdr:from>
    <xdr:to>
      <xdr:col>21</xdr:col>
      <xdr:colOff>0</xdr:colOff>
      <xdr:row>30</xdr:row>
      <xdr:rowOff>333376</xdr:rowOff>
    </xdr:to>
    <xdr:sp macro="" textlink="">
      <xdr:nvSpPr>
        <xdr:cNvPr id="2" name="Rechteck 1">
          <a:hlinkClick xmlns:r="http://schemas.openxmlformats.org/officeDocument/2006/relationships" r:id="rId3"/>
          <a:extLst>
            <a:ext uri="{FF2B5EF4-FFF2-40B4-BE49-F238E27FC236}">
              <a16:creationId xmlns:a16="http://schemas.microsoft.com/office/drawing/2014/main" id="{00000000-0008-0000-0000-000002000000}"/>
            </a:ext>
          </a:extLst>
        </xdr:cNvPr>
        <xdr:cNvSpPr/>
      </xdr:nvSpPr>
      <xdr:spPr>
        <a:xfrm>
          <a:off x="603250" y="9699626"/>
          <a:ext cx="7794625" cy="349250"/>
        </a:xfrm>
        <a:prstGeom prst="rect">
          <a:avLst/>
        </a:prstGeom>
        <a:solidFill>
          <a:schemeClr val="bg2">
            <a:lumMod val="9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100" b="1">
              <a:solidFill>
                <a:sysClr val="windowText" lastClr="000000"/>
              </a:solidFill>
            </a:rPr>
            <a:t>Förderbeitragsgesuch</a:t>
          </a:r>
          <a:r>
            <a:rPr lang="de-CH" sz="1100" b="1" baseline="0">
              <a:solidFill>
                <a:sysClr val="windowText" lastClr="000000"/>
              </a:solidFill>
            </a:rPr>
            <a:t> einreichen</a:t>
          </a:r>
          <a:endParaRPr lang="de-CH" sz="1100" b="1">
            <a:solidFill>
              <a:sysClr val="windowText" lastClr="000000"/>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38199</xdr:colOff>
      <xdr:row>1</xdr:row>
      <xdr:rowOff>84261</xdr:rowOff>
    </xdr:from>
    <xdr:to>
      <xdr:col>21</xdr:col>
      <xdr:colOff>105997</xdr:colOff>
      <xdr:row>4</xdr:row>
      <xdr:rowOff>7328</xdr:rowOff>
    </xdr:to>
    <xdr:pic>
      <xdr:nvPicPr>
        <xdr:cNvPr id="6" name="Grafi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72149" y="274761"/>
          <a:ext cx="2661772" cy="675542"/>
        </a:xfrm>
        <a:prstGeom prst="rect">
          <a:avLst/>
        </a:prstGeom>
      </xdr:spPr>
    </xdr:pic>
    <xdr:clientData/>
  </xdr:twoCellAnchor>
  <xdr:twoCellAnchor editAs="oneCell">
    <xdr:from>
      <xdr:col>1</xdr:col>
      <xdr:colOff>127490</xdr:colOff>
      <xdr:row>1</xdr:row>
      <xdr:rowOff>112103</xdr:rowOff>
    </xdr:from>
    <xdr:to>
      <xdr:col>8</xdr:col>
      <xdr:colOff>11640</xdr:colOff>
      <xdr:row>3</xdr:row>
      <xdr:rowOff>50312</xdr:rowOff>
    </xdr:to>
    <xdr:pic>
      <xdr:nvPicPr>
        <xdr:cNvPr id="7" name="Grafik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8490" y="302603"/>
          <a:ext cx="2797213" cy="573209"/>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73E7121-3D5E-4D32-ADA6-DC21136C1A8D}">
  <we:reference id="8bc018e3-f345-40d4-8f1d-97951765d531" version="1.5.0.0" store="EXCatalog" storeType="EXCatalog"/>
  <we:alternateReferences>
    <we:reference id="WA104380862" version="1.5.0.0" store="de-CH"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8D640-34E1-40EF-9E98-370EF84757C7}">
  <sheetPr codeName="Tabelle1">
    <pageSetUpPr fitToPage="1"/>
  </sheetPr>
  <dimension ref="A2:AJ704"/>
  <sheetViews>
    <sheetView showGridLines="0" tabSelected="1" topLeftCell="A5" zoomScale="120" zoomScaleNormal="120" workbookViewId="0">
      <selection activeCell="K15" sqref="K15:M15"/>
    </sheetView>
  </sheetViews>
  <sheetFormatPr baseColWidth="10" defaultColWidth="11.42578125" defaultRowHeight="15" x14ac:dyDescent="0.25"/>
  <cols>
    <col min="1" max="1" width="5.7109375" style="48" customWidth="1"/>
    <col min="2" max="2" width="2.7109375" style="48" customWidth="1"/>
    <col min="3" max="3" width="5.7109375" style="48" customWidth="1"/>
    <col min="4" max="4" width="8.7109375" style="48" customWidth="1"/>
    <col min="5" max="5" width="2.7109375" style="48" customWidth="1"/>
    <col min="6" max="9" width="5.7109375" style="48" customWidth="1"/>
    <col min="10" max="10" width="17" style="48" customWidth="1"/>
    <col min="11" max="12" width="5.7109375" style="48" customWidth="1"/>
    <col min="13" max="13" width="6.7109375" style="48" customWidth="1"/>
    <col min="14" max="14" width="2.7109375" style="48" customWidth="1"/>
    <col min="15" max="16" width="5.7109375" style="48" customWidth="1"/>
    <col min="17" max="17" width="6.85546875" style="48" customWidth="1"/>
    <col min="18" max="18" width="2.7109375" style="48" customWidth="1"/>
    <col min="19" max="20" width="5.7109375" style="48" customWidth="1"/>
    <col min="21" max="21" width="7.140625" style="48" customWidth="1"/>
    <col min="22" max="22" width="4.5703125" style="48" customWidth="1"/>
    <col min="23" max="220" width="5.7109375" style="48" customWidth="1"/>
    <col min="221" max="16384" width="11.42578125" style="48"/>
  </cols>
  <sheetData>
    <row r="2" spans="2:36" ht="24.95" customHeight="1" x14ac:dyDescent="0.25">
      <c r="B2" s="45"/>
      <c r="C2" s="46"/>
      <c r="D2" s="46"/>
      <c r="E2" s="46"/>
      <c r="F2" s="46"/>
      <c r="G2" s="46"/>
      <c r="H2" s="46"/>
      <c r="I2" s="46"/>
      <c r="J2" s="46"/>
      <c r="K2" s="131"/>
      <c r="L2" s="131"/>
      <c r="M2" s="131"/>
      <c r="N2" s="46"/>
      <c r="O2" s="46"/>
      <c r="P2" s="46"/>
      <c r="Q2" s="46"/>
      <c r="R2" s="46"/>
      <c r="S2" s="46"/>
      <c r="T2" s="46"/>
      <c r="U2" s="46"/>
      <c r="V2" s="47"/>
    </row>
    <row r="3" spans="2:36" ht="24.95" customHeight="1" x14ac:dyDescent="0.25">
      <c r="B3" s="49"/>
      <c r="C3"/>
      <c r="D3"/>
      <c r="E3"/>
      <c r="F3"/>
      <c r="G3"/>
      <c r="H3"/>
      <c r="I3"/>
      <c r="J3"/>
      <c r="K3" s="132"/>
      <c r="L3" s="132"/>
      <c r="M3" s="132"/>
      <c r="N3"/>
      <c r="O3"/>
      <c r="P3"/>
      <c r="Q3"/>
      <c r="R3"/>
      <c r="S3"/>
      <c r="T3"/>
      <c r="U3"/>
      <c r="V3" s="50"/>
    </row>
    <row r="4" spans="2:36" ht="9.9499999999999993" customHeight="1" x14ac:dyDescent="0.25">
      <c r="B4" s="49"/>
      <c r="C4"/>
      <c r="D4"/>
      <c r="E4"/>
      <c r="F4"/>
      <c r="G4"/>
      <c r="H4"/>
      <c r="I4"/>
      <c r="J4"/>
      <c r="K4" s="51"/>
      <c r="L4" s="51"/>
      <c r="M4" s="51"/>
      <c r="N4"/>
      <c r="O4"/>
      <c r="P4"/>
      <c r="Q4"/>
      <c r="R4"/>
      <c r="S4"/>
      <c r="T4"/>
      <c r="U4"/>
      <c r="V4" s="50"/>
    </row>
    <row r="5" spans="2:36" ht="24.95" customHeight="1" x14ac:dyDescent="0.35">
      <c r="B5" s="49"/>
      <c r="C5" s="52" t="s">
        <v>115</v>
      </c>
      <c r="D5"/>
      <c r="E5"/>
      <c r="F5"/>
      <c r="G5"/>
      <c r="H5"/>
      <c r="I5"/>
      <c r="J5"/>
      <c r="K5"/>
      <c r="L5"/>
      <c r="M5"/>
      <c r="N5"/>
      <c r="O5"/>
      <c r="P5"/>
      <c r="Q5"/>
      <c r="R5"/>
      <c r="S5"/>
      <c r="T5"/>
      <c r="U5"/>
      <c r="V5" s="50"/>
    </row>
    <row r="6" spans="2:36" ht="39" customHeight="1" x14ac:dyDescent="0.25">
      <c r="B6" s="49"/>
      <c r="C6" s="133" t="s">
        <v>118</v>
      </c>
      <c r="D6" s="133"/>
      <c r="E6" s="133"/>
      <c r="F6" s="133"/>
      <c r="G6" s="133"/>
      <c r="H6" s="133"/>
      <c r="I6" s="133"/>
      <c r="J6" s="133"/>
      <c r="K6" s="133"/>
      <c r="L6" s="133"/>
      <c r="M6" s="133"/>
      <c r="N6" s="133"/>
      <c r="O6" s="133"/>
      <c r="P6" s="133"/>
      <c r="Q6" s="133"/>
      <c r="R6" s="133"/>
      <c r="S6" s="133"/>
      <c r="T6" s="133"/>
      <c r="U6" s="133"/>
      <c r="V6" s="50"/>
    </row>
    <row r="7" spans="2:36" ht="24.95" customHeight="1" x14ac:dyDescent="0.25">
      <c r="B7" s="49"/>
      <c r="C7" s="53" t="s">
        <v>56</v>
      </c>
      <c r="D7"/>
      <c r="E7"/>
      <c r="F7"/>
      <c r="G7"/>
      <c r="H7"/>
      <c r="I7"/>
      <c r="J7"/>
      <c r="K7"/>
      <c r="L7"/>
      <c r="M7"/>
      <c r="N7"/>
      <c r="O7"/>
      <c r="P7"/>
      <c r="Q7"/>
      <c r="R7"/>
      <c r="S7"/>
      <c r="T7"/>
      <c r="U7"/>
      <c r="V7" s="50"/>
    </row>
    <row r="8" spans="2:36" ht="15" customHeight="1" x14ac:dyDescent="0.25">
      <c r="B8" s="49"/>
      <c r="C8" s="130" t="s">
        <v>121</v>
      </c>
      <c r="D8" s="130"/>
      <c r="E8" s="130"/>
      <c r="F8" s="130"/>
      <c r="G8" s="130"/>
      <c r="H8" s="130"/>
      <c r="I8" s="130"/>
      <c r="J8" s="130"/>
      <c r="K8" s="130"/>
      <c r="L8" s="130"/>
      <c r="M8" s="130"/>
      <c r="N8" s="130"/>
      <c r="O8" s="130"/>
      <c r="P8" s="130"/>
      <c r="Q8" s="130"/>
      <c r="R8" s="54"/>
      <c r="S8" s="54"/>
      <c r="T8" s="54"/>
      <c r="U8" s="54"/>
      <c r="V8" s="50"/>
    </row>
    <row r="9" spans="2:36" ht="24.95" customHeight="1" x14ac:dyDescent="0.25">
      <c r="B9" s="49"/>
      <c r="C9"/>
      <c r="D9" s="55" t="s">
        <v>70</v>
      </c>
      <c r="E9"/>
      <c r="F9"/>
      <c r="G9"/>
      <c r="H9"/>
      <c r="I9"/>
      <c r="J9"/>
      <c r="K9"/>
      <c r="L9" s="55" t="s">
        <v>89</v>
      </c>
      <c r="M9"/>
      <c r="N9"/>
      <c r="O9"/>
      <c r="P9"/>
      <c r="Q9"/>
      <c r="R9"/>
      <c r="S9"/>
      <c r="T9"/>
      <c r="U9"/>
      <c r="V9" s="50"/>
    </row>
    <row r="10" spans="2:36" ht="24.95" customHeight="1" x14ac:dyDescent="0.25">
      <c r="B10" s="49"/>
      <c r="C10"/>
      <c r="D10" s="55" t="s">
        <v>87</v>
      </c>
      <c r="E10"/>
      <c r="F10"/>
      <c r="G10"/>
      <c r="H10"/>
      <c r="I10"/>
      <c r="J10"/>
      <c r="K10"/>
      <c r="L10" s="55" t="s">
        <v>88</v>
      </c>
      <c r="M10"/>
      <c r="N10"/>
      <c r="O10"/>
      <c r="P10"/>
      <c r="Q10"/>
      <c r="R10"/>
      <c r="S10"/>
      <c r="T10"/>
      <c r="U10"/>
      <c r="V10" s="50"/>
    </row>
    <row r="11" spans="2:36" ht="9.9499999999999993" customHeight="1" x14ac:dyDescent="0.25">
      <c r="B11" s="49"/>
      <c r="C11"/>
      <c r="D11" s="55"/>
      <c r="E11"/>
      <c r="F11"/>
      <c r="G11"/>
      <c r="H11"/>
      <c r="I11"/>
      <c r="J11"/>
      <c r="K11"/>
      <c r="L11" s="55"/>
      <c r="M11"/>
      <c r="N11"/>
      <c r="O11"/>
      <c r="P11"/>
      <c r="Q11"/>
      <c r="R11"/>
      <c r="S11"/>
      <c r="T11"/>
      <c r="U11"/>
      <c r="V11" s="50"/>
    </row>
    <row r="12" spans="2:36" ht="24.95" customHeight="1" x14ac:dyDescent="0.25">
      <c r="B12" s="45"/>
      <c r="C12" s="109" t="s">
        <v>12</v>
      </c>
      <c r="D12" s="46"/>
      <c r="E12" s="46"/>
      <c r="F12" s="46"/>
      <c r="G12" s="46"/>
      <c r="H12" s="46"/>
      <c r="I12" s="46"/>
      <c r="J12" s="46"/>
      <c r="K12" s="46"/>
      <c r="L12" s="46"/>
      <c r="M12" s="46"/>
      <c r="N12" s="46"/>
      <c r="O12" s="46"/>
      <c r="P12" s="46"/>
      <c r="Q12" s="46"/>
      <c r="R12" s="46"/>
      <c r="S12" s="46"/>
      <c r="T12" s="46"/>
      <c r="U12" s="46"/>
      <c r="V12" s="47"/>
    </row>
    <row r="13" spans="2:36" ht="30" customHeight="1" x14ac:dyDescent="0.25">
      <c r="B13" s="49"/>
      <c r="C13" s="135" t="s">
        <v>63</v>
      </c>
      <c r="D13" s="135"/>
      <c r="E13" s="135"/>
      <c r="F13" s="135"/>
      <c r="G13" s="126" t="s">
        <v>71</v>
      </c>
      <c r="H13" s="126"/>
      <c r="I13" s="126"/>
      <c r="J13" s="56"/>
      <c r="K13" s="137" t="s">
        <v>87</v>
      </c>
      <c r="L13" s="137"/>
      <c r="M13" s="137"/>
      <c r="N13" s="57"/>
      <c r="O13" s="126" t="s">
        <v>89</v>
      </c>
      <c r="P13" s="126"/>
      <c r="Q13" s="126"/>
      <c r="R13" s="57"/>
      <c r="S13" s="126" t="s">
        <v>88</v>
      </c>
      <c r="T13" s="126"/>
      <c r="U13" s="126"/>
      <c r="V13" s="50"/>
      <c r="AA13" s="58"/>
      <c r="AB13" s="58"/>
      <c r="AC13" s="58"/>
      <c r="AD13" s="59"/>
      <c r="AE13" s="59"/>
      <c r="AF13" s="59"/>
      <c r="AG13" s="59"/>
      <c r="AH13" s="59"/>
      <c r="AI13" s="59"/>
      <c r="AJ13" s="58"/>
    </row>
    <row r="14" spans="2:36" ht="4.5" customHeight="1" x14ac:dyDescent="0.25">
      <c r="B14" s="49"/>
      <c r="C14" s="101"/>
      <c r="D14" s="101"/>
      <c r="E14" s="101"/>
      <c r="F14" s="101"/>
      <c r="G14" s="56"/>
      <c r="H14" s="56"/>
      <c r="I14" s="56"/>
      <c r="J14" s="56"/>
      <c r="K14" s="57"/>
      <c r="L14" s="57"/>
      <c r="M14" s="57"/>
      <c r="N14" s="57"/>
      <c r="O14" s="57"/>
      <c r="P14" s="57"/>
      <c r="Q14" s="57"/>
      <c r="R14" s="57"/>
      <c r="S14" s="56"/>
      <c r="T14" s="56"/>
      <c r="U14" s="56"/>
      <c r="V14" s="50"/>
      <c r="AA14" s="58"/>
      <c r="AB14" s="58"/>
      <c r="AC14" s="58"/>
      <c r="AD14" s="59"/>
      <c r="AE14" s="59"/>
      <c r="AF14" s="59"/>
      <c r="AG14" s="59"/>
      <c r="AH14" s="59"/>
      <c r="AI14" s="59"/>
      <c r="AJ14" s="58"/>
    </row>
    <row r="15" spans="2:36" ht="24.95" customHeight="1" x14ac:dyDescent="0.25">
      <c r="B15" s="49"/>
      <c r="C15" s="136"/>
      <c r="D15" s="136"/>
      <c r="E15" s="136"/>
      <c r="F15" s="136"/>
      <c r="G15" s="134"/>
      <c r="H15" s="134"/>
      <c r="I15" s="134"/>
      <c r="J15" s="60"/>
      <c r="K15" s="127" t="s">
        <v>20</v>
      </c>
      <c r="L15" s="128"/>
      <c r="M15" s="129"/>
      <c r="N15" s="60"/>
      <c r="O15" s="127" t="s">
        <v>14</v>
      </c>
      <c r="P15" s="128"/>
      <c r="Q15" s="129"/>
      <c r="R15" s="60"/>
      <c r="S15" s="127" t="s">
        <v>108</v>
      </c>
      <c r="T15" s="128"/>
      <c r="U15" s="129"/>
      <c r="V15" s="50"/>
      <c r="X15" s="61"/>
    </row>
    <row r="16" spans="2:36" ht="4.5" customHeight="1" x14ac:dyDescent="0.25">
      <c r="B16" s="49"/>
      <c r="C16" s="81"/>
      <c r="D16" s="81"/>
      <c r="E16" s="81"/>
      <c r="F16" s="81"/>
      <c r="G16" s="102"/>
      <c r="H16" s="102"/>
      <c r="I16" s="102"/>
      <c r="J16" s="60"/>
      <c r="K16" s="103"/>
      <c r="L16" s="103"/>
      <c r="M16" s="103"/>
      <c r="N16" s="60"/>
      <c r="O16" s="103"/>
      <c r="P16" s="103"/>
      <c r="Q16" s="103"/>
      <c r="R16" s="60"/>
      <c r="S16" s="103"/>
      <c r="T16" s="103"/>
      <c r="U16" s="103"/>
      <c r="V16" s="50"/>
      <c r="X16" s="61"/>
    </row>
    <row r="17" spans="1:24" ht="27.6" customHeight="1" x14ac:dyDescent="0.25">
      <c r="B17" s="49"/>
      <c r="C17" s="81"/>
      <c r="D17" s="139" t="s">
        <v>111</v>
      </c>
      <c r="E17" s="139"/>
      <c r="F17" s="140"/>
      <c r="G17" s="122"/>
      <c r="H17" s="123"/>
      <c r="I17" s="64" t="s">
        <v>47</v>
      </c>
      <c r="J17" s="115" t="s">
        <v>114</v>
      </c>
      <c r="K17" s="124"/>
      <c r="L17" s="125"/>
      <c r="M17" s="64" t="s">
        <v>82</v>
      </c>
      <c r="N17" s="60"/>
      <c r="O17" s="60"/>
      <c r="P17" s="60"/>
      <c r="Q17" s="60"/>
      <c r="R17" s="60"/>
      <c r="S17" s="60"/>
      <c r="T17" s="60"/>
      <c r="U17" s="60"/>
      <c r="V17" s="50"/>
      <c r="X17" s="63"/>
    </row>
    <row r="18" spans="1:24" ht="5.0999999999999996" customHeight="1" x14ac:dyDescent="0.25">
      <c r="B18" s="49"/>
      <c r="C18" s="81"/>
      <c r="D18" s="81"/>
      <c r="E18" s="81"/>
      <c r="F18" s="81"/>
      <c r="G18" s="60"/>
      <c r="H18" s="60"/>
      <c r="I18" s="60"/>
      <c r="J18" s="104"/>
      <c r="K18" s="62"/>
      <c r="L18" s="62"/>
      <c r="M18" s="60"/>
      <c r="N18" s="60"/>
      <c r="O18" s="60"/>
      <c r="P18" s="60"/>
      <c r="Q18" s="60"/>
      <c r="R18" s="60"/>
      <c r="S18" s="60"/>
      <c r="T18" s="60"/>
      <c r="U18" s="60"/>
      <c r="V18" s="50"/>
      <c r="X18" s="63"/>
    </row>
    <row r="19" spans="1:24" ht="26.1" customHeight="1" x14ac:dyDescent="0.25">
      <c r="B19" s="49"/>
      <c r="C19" s="55"/>
      <c r="D19"/>
      <c r="E19"/>
      <c r="F19"/>
      <c r="G19"/>
      <c r="H19"/>
      <c r="I19"/>
      <c r="J19" s="104" t="s">
        <v>110</v>
      </c>
      <c r="K19" s="124"/>
      <c r="L19" s="125"/>
      <c r="M19" s="64" t="s">
        <v>82</v>
      </c>
      <c r="N19" s="60"/>
      <c r="O19" s="122"/>
      <c r="P19" s="123"/>
      <c r="Q19" s="64" t="s">
        <v>83</v>
      </c>
      <c r="R19" s="60"/>
      <c r="S19" s="122"/>
      <c r="T19" s="123"/>
      <c r="U19" s="64" t="s">
        <v>84</v>
      </c>
      <c r="V19" s="50"/>
      <c r="X19" s="61"/>
    </row>
    <row r="20" spans="1:24" ht="5.0999999999999996" customHeight="1" x14ac:dyDescent="0.25">
      <c r="B20" s="49"/>
      <c r="C20" s="81"/>
      <c r="D20" s="81"/>
      <c r="E20" s="81"/>
      <c r="F20" s="81"/>
      <c r="G20" s="60"/>
      <c r="H20" s="60"/>
      <c r="I20" s="60"/>
      <c r="J20" s="60"/>
      <c r="K20" s="62"/>
      <c r="L20" s="62"/>
      <c r="M20" s="60"/>
      <c r="N20" s="60"/>
      <c r="O20" s="60"/>
      <c r="P20" s="60"/>
      <c r="Q20" s="60"/>
      <c r="R20" s="60"/>
      <c r="S20" s="60"/>
      <c r="T20" s="60"/>
      <c r="U20" s="60"/>
      <c r="V20" s="50"/>
      <c r="X20" s="63"/>
    </row>
    <row r="21" spans="1:24" ht="24" customHeight="1" x14ac:dyDescent="0.25">
      <c r="B21" s="49"/>
      <c r="C21" s="81"/>
      <c r="D21" s="79"/>
      <c r="E21" s="79"/>
      <c r="F21" s="104" t="s">
        <v>120</v>
      </c>
      <c r="G21" s="122"/>
      <c r="H21" s="123"/>
      <c r="I21" s="64" t="s">
        <v>47</v>
      </c>
      <c r="J21" s="60"/>
      <c r="K21" s="122"/>
      <c r="L21" s="123"/>
      <c r="M21" s="64" t="s">
        <v>47</v>
      </c>
      <c r="N21" s="60"/>
      <c r="O21" s="122"/>
      <c r="P21" s="123"/>
      <c r="Q21" s="64" t="s">
        <v>47</v>
      </c>
      <c r="R21" s="60"/>
      <c r="S21" s="122"/>
      <c r="T21" s="123"/>
      <c r="U21" s="64" t="s">
        <v>47</v>
      </c>
      <c r="V21" s="50"/>
      <c r="X21" s="61"/>
    </row>
    <row r="22" spans="1:24" ht="15.95" customHeight="1" x14ac:dyDescent="0.25">
      <c r="B22" s="49"/>
      <c r="C22" s="100" t="s">
        <v>116</v>
      </c>
      <c r="D22" s="81"/>
      <c r="E22" s="81"/>
      <c r="F22" s="81"/>
      <c r="G22" s="60"/>
      <c r="H22" s="60"/>
      <c r="I22" s="60"/>
      <c r="J22" s="60"/>
      <c r="K22" s="62"/>
      <c r="L22" s="62"/>
      <c r="M22" s="60"/>
      <c r="N22" s="60"/>
      <c r="O22" s="60"/>
      <c r="P22" s="60"/>
      <c r="Q22" s="60"/>
      <c r="R22" s="60"/>
      <c r="S22" s="60"/>
      <c r="T22" s="60"/>
      <c r="U22" s="60"/>
      <c r="V22" s="50"/>
      <c r="X22" s="63"/>
    </row>
    <row r="23" spans="1:24" ht="24.6" customHeight="1" x14ac:dyDescent="0.25">
      <c r="B23" s="49"/>
      <c r="C23" s="65" t="s">
        <v>57</v>
      </c>
      <c r="D23"/>
      <c r="E23"/>
      <c r="F23"/>
      <c r="G23" s="145">
        <f>Berechnung_Listen!C42</f>
        <v>0</v>
      </c>
      <c r="H23" s="145"/>
      <c r="I23" s="66" t="s">
        <v>47</v>
      </c>
      <c r="J23" s="67"/>
      <c r="K23" s="143">
        <f>Berechnung_Listen!C55</f>
        <v>0</v>
      </c>
      <c r="L23" s="143"/>
      <c r="M23" s="66" t="s">
        <v>47</v>
      </c>
      <c r="N23" s="68"/>
      <c r="O23" s="143">
        <f>Berechnung_Listen!C64</f>
        <v>0</v>
      </c>
      <c r="P23" s="143"/>
      <c r="Q23" s="66" t="s">
        <v>47</v>
      </c>
      <c r="R23" s="68"/>
      <c r="S23" s="143">
        <f>Berechnung_Listen!C75</f>
        <v>0</v>
      </c>
      <c r="T23" s="143"/>
      <c r="U23" s="66" t="s">
        <v>47</v>
      </c>
      <c r="V23" s="50"/>
      <c r="X23" s="61"/>
    </row>
    <row r="24" spans="1:24" ht="20.100000000000001" customHeight="1" x14ac:dyDescent="0.25">
      <c r="B24" s="49"/>
      <c r="C24" s="86"/>
      <c r="D24" s="69"/>
      <c r="E24" s="69"/>
      <c r="F24" s="69"/>
      <c r="G24" s="70"/>
      <c r="H24" s="69"/>
      <c r="I24" s="69"/>
      <c r="J24" s="69"/>
      <c r="K24" s="69"/>
      <c r="L24" s="69"/>
      <c r="M24" s="69"/>
      <c r="N24" s="69"/>
      <c r="O24"/>
      <c r="P24" s="69"/>
      <c r="Q24" s="119" t="s">
        <v>119</v>
      </c>
      <c r="R24" s="69"/>
      <c r="S24" s="144">
        <f>Berechnung_Listen!C77</f>
        <v>0</v>
      </c>
      <c r="T24" s="144"/>
      <c r="U24" s="118" t="s">
        <v>47</v>
      </c>
      <c r="V24" s="50"/>
    </row>
    <row r="25" spans="1:24" ht="9.9499999999999993" customHeight="1" x14ac:dyDescent="0.25">
      <c r="B25" s="96"/>
      <c r="C25" s="110"/>
      <c r="D25" s="111"/>
      <c r="E25" s="111"/>
      <c r="F25" s="111"/>
      <c r="G25" s="111"/>
      <c r="H25" s="111"/>
      <c r="I25" s="111"/>
      <c r="J25" s="111"/>
      <c r="K25" s="111"/>
      <c r="L25" s="111"/>
      <c r="M25" s="111"/>
      <c r="N25" s="111"/>
      <c r="O25" s="111"/>
      <c r="P25" s="111"/>
      <c r="Q25" s="111"/>
      <c r="R25" s="111"/>
      <c r="S25" s="112"/>
      <c r="T25" s="112"/>
      <c r="U25" s="113"/>
      <c r="V25" s="98"/>
    </row>
    <row r="26" spans="1:24" ht="24.95" customHeight="1" x14ac:dyDescent="0.25">
      <c r="B26" s="45"/>
      <c r="C26" s="105" t="s">
        <v>55</v>
      </c>
      <c r="D26" s="46"/>
      <c r="E26" s="46"/>
      <c r="F26" s="46"/>
      <c r="G26" s="46"/>
      <c r="H26" s="46"/>
      <c r="I26" s="46"/>
      <c r="J26" s="46"/>
      <c r="K26" s="46"/>
      <c r="L26" s="46"/>
      <c r="M26" s="46"/>
      <c r="N26" s="46"/>
      <c r="O26" s="46"/>
      <c r="P26" s="46"/>
      <c r="Q26" s="46"/>
      <c r="R26" s="46"/>
      <c r="S26" s="46"/>
      <c r="T26" s="46"/>
      <c r="U26" s="46"/>
      <c r="V26" s="47"/>
    </row>
    <row r="27" spans="1:24" ht="20.100000000000001" customHeight="1" x14ac:dyDescent="0.25">
      <c r="B27" s="49"/>
      <c r="C27" s="71" t="s">
        <v>68</v>
      </c>
      <c r="D27"/>
      <c r="E27"/>
      <c r="F27"/>
      <c r="G27"/>
      <c r="H27"/>
      <c r="I27"/>
      <c r="J27"/>
      <c r="K27"/>
      <c r="L27" s="71" t="s">
        <v>69</v>
      </c>
      <c r="M27"/>
      <c r="N27"/>
      <c r="O27"/>
      <c r="P27"/>
      <c r="Q27"/>
      <c r="R27"/>
      <c r="S27"/>
      <c r="T27"/>
      <c r="U27"/>
      <c r="V27" s="50"/>
    </row>
    <row r="28" spans="1:24" s="76" customFormat="1" ht="209.1" customHeight="1" x14ac:dyDescent="0.25">
      <c r="A28" s="72"/>
      <c r="B28" s="73"/>
      <c r="C28" s="142" t="str">
        <f>Berechnung_Listen!I23</f>
        <v/>
      </c>
      <c r="D28" s="142"/>
      <c r="E28" s="142"/>
      <c r="F28" s="142"/>
      <c r="G28" s="142"/>
      <c r="H28" s="142"/>
      <c r="I28" s="142"/>
      <c r="J28" s="142"/>
      <c r="K28" s="74"/>
      <c r="L28" s="142" t="str">
        <f>Berechnung_Listen!J23</f>
        <v/>
      </c>
      <c r="M28" s="142"/>
      <c r="N28" s="142"/>
      <c r="O28" s="142"/>
      <c r="P28" s="142"/>
      <c r="Q28" s="142"/>
      <c r="R28" s="142"/>
      <c r="S28" s="142"/>
      <c r="T28" s="142"/>
      <c r="U28" s="142"/>
      <c r="V28" s="75"/>
      <c r="W28" s="72"/>
    </row>
    <row r="29" spans="1:24" ht="0.95" customHeight="1" x14ac:dyDescent="0.25">
      <c r="A29" s="77"/>
      <c r="B29" s="78"/>
      <c r="C29" s="79"/>
      <c r="D29" s="79"/>
      <c r="E29" s="79"/>
      <c r="F29" s="79"/>
      <c r="G29" s="79"/>
      <c r="H29" s="79"/>
      <c r="I29" s="79"/>
      <c r="J29" s="79"/>
      <c r="K29" s="79"/>
      <c r="L29" s="79"/>
      <c r="M29" s="79"/>
      <c r="N29" s="79"/>
      <c r="O29" s="79"/>
      <c r="P29" s="79"/>
      <c r="Q29" s="79"/>
      <c r="R29" s="79"/>
      <c r="S29" s="79"/>
      <c r="T29" s="79"/>
      <c r="U29" s="79"/>
      <c r="V29" s="80"/>
      <c r="W29" s="77"/>
    </row>
    <row r="30" spans="1:24" ht="30" customHeight="1" x14ac:dyDescent="0.25">
      <c r="A30" s="77"/>
      <c r="B30" s="106"/>
      <c r="C30" s="116" t="s">
        <v>122</v>
      </c>
      <c r="D30" s="116"/>
      <c r="E30" s="117"/>
      <c r="F30" s="117"/>
      <c r="G30" s="117"/>
      <c r="H30" s="117"/>
      <c r="I30" s="117"/>
      <c r="J30" s="107"/>
      <c r="K30" s="116"/>
      <c r="L30" s="116"/>
      <c r="M30" s="117"/>
      <c r="N30" s="117"/>
      <c r="O30" s="117"/>
      <c r="P30" s="117"/>
      <c r="Q30" s="117"/>
      <c r="R30" s="117"/>
      <c r="S30" s="117"/>
      <c r="T30" s="107"/>
      <c r="U30" s="107"/>
      <c r="V30" s="108"/>
      <c r="W30" s="77"/>
    </row>
    <row r="31" spans="1:24" ht="30" customHeight="1" x14ac:dyDescent="0.25">
      <c r="A31" s="77"/>
      <c r="B31" s="78"/>
      <c r="C31" s="138"/>
      <c r="D31" s="138"/>
      <c r="E31" s="138"/>
      <c r="F31" s="138"/>
      <c r="G31" s="138"/>
      <c r="H31" s="138"/>
      <c r="I31" s="138"/>
      <c r="J31" s="138"/>
      <c r="K31" s="138"/>
      <c r="L31" s="138"/>
      <c r="M31" s="138"/>
      <c r="N31" s="138"/>
      <c r="O31" s="138"/>
      <c r="P31" s="138"/>
      <c r="Q31" s="138"/>
      <c r="R31" s="138"/>
      <c r="S31" s="138"/>
      <c r="T31" s="138"/>
      <c r="U31" s="138"/>
      <c r="V31" s="80"/>
      <c r="W31" s="77"/>
    </row>
    <row r="32" spans="1:24" ht="30" customHeight="1" x14ac:dyDescent="0.25">
      <c r="A32" s="77"/>
      <c r="B32" s="78"/>
      <c r="C32" s="141" t="s">
        <v>126</v>
      </c>
      <c r="D32" s="141"/>
      <c r="E32" s="141"/>
      <c r="F32" s="141"/>
      <c r="G32" s="141"/>
      <c r="H32" s="141"/>
      <c r="I32" s="141"/>
      <c r="J32" s="141"/>
      <c r="K32" s="141"/>
      <c r="L32" s="141"/>
      <c r="M32" s="141"/>
      <c r="N32" s="141"/>
      <c r="O32" s="141"/>
      <c r="P32" s="141"/>
      <c r="Q32" s="141"/>
      <c r="R32" s="141"/>
      <c r="S32" s="141"/>
      <c r="T32" s="141"/>
      <c r="U32" s="141"/>
      <c r="V32" s="80"/>
      <c r="W32" s="77"/>
      <c r="X32" s="82"/>
    </row>
    <row r="33" spans="1:23" ht="24.95" customHeight="1" x14ac:dyDescent="0.25">
      <c r="A33" s="77"/>
      <c r="B33" s="78"/>
      <c r="C33" s="141"/>
      <c r="D33" s="141"/>
      <c r="E33" s="141"/>
      <c r="F33" s="141"/>
      <c r="G33" s="141"/>
      <c r="H33" s="141"/>
      <c r="I33" s="141"/>
      <c r="J33" s="141"/>
      <c r="K33" s="141"/>
      <c r="L33" s="141"/>
      <c r="M33" s="141"/>
      <c r="N33" s="141"/>
      <c r="O33" s="141"/>
      <c r="P33" s="141"/>
      <c r="Q33" s="141"/>
      <c r="R33" s="141"/>
      <c r="S33" s="141"/>
      <c r="T33" s="141"/>
      <c r="U33" s="141"/>
      <c r="V33" s="80"/>
      <c r="W33" s="77"/>
    </row>
    <row r="34" spans="1:23" ht="9.9499999999999993" customHeight="1" x14ac:dyDescent="0.25">
      <c r="A34" s="77"/>
      <c r="B34" s="83"/>
      <c r="C34" s="84"/>
      <c r="D34" s="84"/>
      <c r="E34" s="84"/>
      <c r="F34" s="84"/>
      <c r="G34" s="84"/>
      <c r="H34" s="84"/>
      <c r="I34" s="84"/>
      <c r="J34" s="84"/>
      <c r="K34" s="84"/>
      <c r="L34" s="84"/>
      <c r="M34" s="84"/>
      <c r="N34" s="84"/>
      <c r="O34" s="84"/>
      <c r="P34" s="84"/>
      <c r="Q34" s="84"/>
      <c r="R34" s="84"/>
      <c r="S34" s="84"/>
      <c r="T34" s="84"/>
      <c r="U34" s="84"/>
      <c r="V34" s="85"/>
      <c r="W34" s="77"/>
    </row>
    <row r="35" spans="1:23" ht="24.95" customHeight="1" x14ac:dyDescent="0.25">
      <c r="A35" s="77"/>
      <c r="B35" s="77"/>
      <c r="C35" s="77"/>
      <c r="D35" s="77"/>
      <c r="E35" s="77"/>
      <c r="F35" s="77"/>
      <c r="G35" s="77"/>
      <c r="H35" s="77"/>
      <c r="I35" s="77"/>
      <c r="J35" s="77"/>
      <c r="K35" s="77"/>
      <c r="L35" s="77"/>
      <c r="M35" s="77"/>
      <c r="N35" s="77"/>
      <c r="O35" s="77"/>
      <c r="P35" s="77"/>
      <c r="Q35" s="77"/>
      <c r="R35" s="77"/>
      <c r="S35" s="77"/>
      <c r="T35" s="77"/>
      <c r="U35" s="77"/>
      <c r="V35" s="77"/>
      <c r="W35" s="77"/>
    </row>
    <row r="36" spans="1:23" ht="24.95" customHeight="1" x14ac:dyDescent="0.25">
      <c r="A36" s="77"/>
      <c r="B36" s="77"/>
      <c r="C36" s="77"/>
      <c r="D36" s="77"/>
      <c r="E36" s="77"/>
      <c r="F36" s="77"/>
      <c r="G36" s="77"/>
      <c r="H36" s="77"/>
      <c r="I36" s="77"/>
      <c r="J36" s="77"/>
      <c r="K36" s="77"/>
      <c r="L36" s="77"/>
      <c r="M36" s="77"/>
      <c r="N36" s="77"/>
      <c r="O36" s="77"/>
      <c r="P36" s="77"/>
      <c r="Q36" s="77"/>
      <c r="R36" s="77"/>
      <c r="S36" s="77"/>
      <c r="T36" s="77"/>
      <c r="U36" s="77"/>
      <c r="V36" s="77"/>
      <c r="W36" s="77"/>
    </row>
    <row r="37" spans="1:23" ht="24.95" customHeight="1" x14ac:dyDescent="0.25">
      <c r="A37" s="77"/>
      <c r="B37" s="77"/>
      <c r="C37" s="77"/>
      <c r="D37" s="77"/>
      <c r="E37" s="77"/>
      <c r="F37" s="77"/>
      <c r="G37" s="77"/>
      <c r="H37" s="77"/>
      <c r="I37" s="77"/>
      <c r="J37" s="77"/>
      <c r="K37" s="77"/>
      <c r="L37" s="77"/>
      <c r="M37" s="77"/>
      <c r="N37" s="77"/>
      <c r="O37" s="77"/>
      <c r="P37" s="77"/>
      <c r="Q37" s="77"/>
      <c r="R37" s="77"/>
      <c r="S37" s="77"/>
      <c r="T37" s="77"/>
      <c r="U37" s="77"/>
      <c r="V37" s="77"/>
      <c r="W37" s="77"/>
    </row>
    <row r="38" spans="1:23" ht="24.95" customHeight="1" x14ac:dyDescent="0.25">
      <c r="A38" s="77"/>
      <c r="B38" s="77"/>
      <c r="C38" s="77"/>
      <c r="D38" s="77"/>
      <c r="E38" s="77"/>
      <c r="F38" s="77"/>
      <c r="G38" s="77"/>
      <c r="H38" s="77"/>
      <c r="I38" s="77"/>
      <c r="J38" s="77"/>
      <c r="K38" s="77"/>
      <c r="L38" s="77"/>
      <c r="M38" s="77"/>
      <c r="N38" s="77"/>
      <c r="O38" s="77"/>
      <c r="P38" s="77"/>
      <c r="Q38" s="77"/>
      <c r="R38" s="77"/>
      <c r="S38" s="77"/>
      <c r="T38" s="77"/>
      <c r="U38" s="77"/>
      <c r="V38" s="77"/>
      <c r="W38" s="77"/>
    </row>
    <row r="39" spans="1:23" ht="24.95" customHeight="1" x14ac:dyDescent="0.25">
      <c r="A39" s="77"/>
      <c r="B39" s="77"/>
      <c r="C39" s="77"/>
      <c r="D39" s="77"/>
      <c r="E39" s="77"/>
      <c r="F39" s="77"/>
      <c r="G39" s="77"/>
      <c r="H39" s="77"/>
      <c r="I39" s="77"/>
      <c r="J39" s="77"/>
      <c r="K39" s="77"/>
      <c r="L39" s="77"/>
      <c r="M39" s="77"/>
      <c r="N39" s="77"/>
      <c r="O39" s="77"/>
      <c r="P39" s="77"/>
      <c r="Q39" s="77"/>
      <c r="R39" s="77"/>
      <c r="S39" s="77"/>
      <c r="T39" s="77"/>
      <c r="U39" s="77"/>
      <c r="V39" s="77"/>
      <c r="W39" s="77"/>
    </row>
    <row r="40" spans="1:23" ht="24.95" customHeight="1" x14ac:dyDescent="0.25">
      <c r="A40" s="77"/>
      <c r="B40" s="77"/>
      <c r="C40" s="77"/>
      <c r="D40" s="77"/>
      <c r="E40" s="77"/>
      <c r="F40" s="77"/>
      <c r="G40" s="77"/>
      <c r="H40" s="77"/>
      <c r="I40" s="77"/>
      <c r="J40" s="77"/>
      <c r="K40" s="77"/>
      <c r="L40" s="77"/>
      <c r="M40" s="77"/>
      <c r="N40" s="77"/>
      <c r="O40" s="77"/>
      <c r="P40" s="77"/>
      <c r="Q40" s="77"/>
      <c r="R40" s="77"/>
      <c r="S40" s="77"/>
      <c r="T40" s="77"/>
      <c r="U40" s="77"/>
      <c r="V40" s="77"/>
      <c r="W40" s="77"/>
    </row>
    <row r="41" spans="1:23" ht="24.95" customHeight="1" x14ac:dyDescent="0.25">
      <c r="A41" s="77"/>
      <c r="B41" s="77"/>
      <c r="C41" s="77"/>
      <c r="D41" s="77"/>
      <c r="E41" s="77"/>
      <c r="F41" s="77"/>
      <c r="G41" s="77"/>
      <c r="H41" s="77"/>
      <c r="I41" s="77"/>
      <c r="J41" s="77"/>
      <c r="K41" s="77"/>
      <c r="L41" s="77"/>
      <c r="M41" s="77"/>
      <c r="N41" s="77"/>
      <c r="O41" s="77"/>
      <c r="P41" s="77"/>
      <c r="Q41" s="77"/>
      <c r="R41" s="77"/>
      <c r="S41" s="77"/>
      <c r="T41" s="77"/>
      <c r="U41" s="77"/>
      <c r="V41" s="77"/>
      <c r="W41" s="77"/>
    </row>
    <row r="42" spans="1:23" ht="24.95" customHeight="1" x14ac:dyDescent="0.25">
      <c r="A42" s="77"/>
      <c r="B42" s="77"/>
      <c r="C42" s="77"/>
      <c r="D42" s="77"/>
      <c r="E42" s="77"/>
      <c r="F42" s="77"/>
      <c r="G42" s="77"/>
      <c r="H42" s="77"/>
      <c r="I42" s="77"/>
      <c r="J42" s="77"/>
      <c r="K42" s="77"/>
      <c r="L42" s="77"/>
      <c r="M42" s="77"/>
      <c r="N42" s="77"/>
      <c r="O42" s="77"/>
      <c r="P42" s="77"/>
      <c r="Q42" s="77"/>
      <c r="R42" s="77"/>
      <c r="S42" s="77"/>
      <c r="T42" s="77"/>
      <c r="U42" s="77"/>
      <c r="V42" s="77"/>
      <c r="W42" s="77"/>
    </row>
    <row r="43" spans="1:23" ht="24.95" customHeight="1" x14ac:dyDescent="0.25">
      <c r="A43" s="77"/>
      <c r="B43" s="77"/>
      <c r="C43" s="77"/>
      <c r="D43" s="77"/>
      <c r="E43" s="77"/>
      <c r="F43" s="77"/>
      <c r="G43" s="77"/>
      <c r="H43" s="77"/>
      <c r="I43" s="77"/>
      <c r="J43" s="77"/>
      <c r="K43" s="77"/>
      <c r="L43" s="77"/>
      <c r="M43" s="77"/>
      <c r="N43" s="77"/>
      <c r="O43" s="77"/>
      <c r="P43" s="77"/>
      <c r="Q43" s="77"/>
      <c r="R43" s="77"/>
      <c r="S43" s="77"/>
      <c r="T43" s="77"/>
      <c r="U43" s="77"/>
      <c r="V43" s="77"/>
      <c r="W43" s="77"/>
    </row>
    <row r="44" spans="1:23" ht="24.95" customHeight="1" x14ac:dyDescent="0.25">
      <c r="A44" s="77"/>
      <c r="B44" s="77"/>
      <c r="C44" s="77"/>
      <c r="D44" s="77"/>
      <c r="E44" s="77"/>
      <c r="F44" s="77"/>
      <c r="G44" s="77"/>
      <c r="H44" s="77"/>
      <c r="I44" s="77"/>
      <c r="J44" s="77"/>
      <c r="K44" s="77"/>
      <c r="L44" s="77"/>
      <c r="M44" s="77"/>
      <c r="N44" s="77"/>
      <c r="O44" s="77"/>
      <c r="P44" s="77"/>
      <c r="Q44" s="77"/>
      <c r="R44" s="77"/>
      <c r="S44" s="77"/>
      <c r="T44" s="77"/>
      <c r="U44" s="77"/>
      <c r="V44" s="77"/>
      <c r="W44" s="77"/>
    </row>
    <row r="45" spans="1:23" ht="24.95" customHeight="1" x14ac:dyDescent="0.25">
      <c r="A45" s="77"/>
      <c r="B45" s="77"/>
      <c r="C45" s="77"/>
      <c r="D45" s="77"/>
      <c r="E45" s="77"/>
      <c r="F45" s="77"/>
      <c r="G45" s="77"/>
      <c r="H45" s="77"/>
      <c r="I45" s="77"/>
      <c r="J45" s="77"/>
      <c r="K45" s="77"/>
      <c r="L45" s="77"/>
      <c r="M45" s="77"/>
      <c r="N45" s="77"/>
      <c r="O45" s="77"/>
      <c r="P45" s="77"/>
      <c r="Q45" s="77"/>
      <c r="R45" s="77"/>
      <c r="S45" s="77"/>
      <c r="T45" s="77"/>
      <c r="U45" s="77"/>
      <c r="V45" s="77"/>
      <c r="W45" s="77"/>
    </row>
    <row r="46" spans="1:23" ht="24.95" customHeight="1" x14ac:dyDescent="0.25">
      <c r="A46" s="77"/>
      <c r="B46" s="77"/>
      <c r="C46" s="77"/>
      <c r="D46" s="77"/>
      <c r="E46" s="77"/>
      <c r="F46" s="77"/>
      <c r="G46" s="77"/>
      <c r="H46" s="77"/>
      <c r="I46" s="77"/>
      <c r="J46" s="77"/>
      <c r="K46" s="77"/>
      <c r="L46" s="77"/>
      <c r="M46" s="77"/>
      <c r="N46" s="77"/>
      <c r="O46" s="77"/>
      <c r="P46" s="77"/>
      <c r="Q46" s="77"/>
      <c r="R46" s="77"/>
      <c r="S46" s="77"/>
      <c r="T46" s="77"/>
      <c r="U46" s="77"/>
      <c r="V46" s="77"/>
      <c r="W46" s="77"/>
    </row>
    <row r="47" spans="1:23" ht="24.95" customHeight="1" x14ac:dyDescent="0.25"/>
    <row r="48" spans="1:23" ht="24.95" customHeight="1" x14ac:dyDescent="0.25"/>
    <row r="49" ht="24.95" customHeight="1" x14ac:dyDescent="0.25"/>
    <row r="50" ht="24.95" customHeight="1" x14ac:dyDescent="0.25"/>
    <row r="51" ht="24.95" customHeight="1" x14ac:dyDescent="0.25"/>
    <row r="52" ht="24.95" customHeight="1" x14ac:dyDescent="0.25"/>
    <row r="53" ht="24.95" customHeight="1" x14ac:dyDescent="0.25"/>
    <row r="54" ht="24.95" customHeight="1" x14ac:dyDescent="0.25"/>
    <row r="55" ht="24.95" customHeight="1" x14ac:dyDescent="0.25"/>
    <row r="56" ht="24.95" customHeight="1" x14ac:dyDescent="0.25"/>
    <row r="57" ht="24.95" customHeight="1" x14ac:dyDescent="0.25"/>
    <row r="58" ht="24.95" customHeight="1" x14ac:dyDescent="0.25"/>
    <row r="59" ht="24.95" customHeight="1" x14ac:dyDescent="0.25"/>
    <row r="60" ht="24.95" customHeight="1" x14ac:dyDescent="0.25"/>
    <row r="61" ht="24.95" customHeight="1" x14ac:dyDescent="0.25"/>
    <row r="62" ht="24.95" customHeight="1" x14ac:dyDescent="0.25"/>
    <row r="63" ht="24.95" customHeight="1" x14ac:dyDescent="0.25"/>
    <row r="64" ht="24.95" customHeight="1" x14ac:dyDescent="0.25"/>
    <row r="65" ht="24.95" customHeight="1" x14ac:dyDescent="0.25"/>
    <row r="66" ht="24.95" customHeight="1" x14ac:dyDescent="0.25"/>
    <row r="67" ht="24.95" customHeight="1" x14ac:dyDescent="0.25"/>
    <row r="68" ht="24.95" customHeight="1" x14ac:dyDescent="0.25"/>
    <row r="69" ht="24.95" customHeight="1" x14ac:dyDescent="0.25"/>
    <row r="70" ht="24.95" customHeight="1" x14ac:dyDescent="0.25"/>
    <row r="71" ht="24.95" customHeight="1" x14ac:dyDescent="0.25"/>
    <row r="72" ht="24.95" customHeight="1" x14ac:dyDescent="0.25"/>
    <row r="73" ht="24.95" customHeight="1" x14ac:dyDescent="0.25"/>
    <row r="74" ht="24.95" customHeight="1" x14ac:dyDescent="0.25"/>
    <row r="75" ht="24.95" customHeight="1" x14ac:dyDescent="0.25"/>
    <row r="76" ht="24.95" customHeight="1" x14ac:dyDescent="0.25"/>
    <row r="77" ht="24.95" customHeight="1" x14ac:dyDescent="0.25"/>
    <row r="78" ht="24.95" customHeight="1" x14ac:dyDescent="0.25"/>
    <row r="79" ht="24.95" customHeight="1" x14ac:dyDescent="0.25"/>
    <row r="80" ht="24.95" customHeight="1" x14ac:dyDescent="0.25"/>
    <row r="81" ht="24.95" customHeight="1" x14ac:dyDescent="0.25"/>
    <row r="82" ht="24.95" customHeight="1" x14ac:dyDescent="0.25"/>
    <row r="83" ht="24.95" customHeight="1" x14ac:dyDescent="0.25"/>
    <row r="84" ht="24.95" customHeight="1" x14ac:dyDescent="0.25"/>
    <row r="85" ht="24.95" customHeight="1" x14ac:dyDescent="0.25"/>
    <row r="86" ht="24.95" customHeight="1" x14ac:dyDescent="0.25"/>
    <row r="87" ht="24.95" customHeight="1" x14ac:dyDescent="0.25"/>
    <row r="88" ht="24.95" customHeight="1" x14ac:dyDescent="0.25"/>
    <row r="89" ht="24.95" customHeight="1" x14ac:dyDescent="0.25"/>
    <row r="90" ht="24.95" customHeight="1" x14ac:dyDescent="0.25"/>
    <row r="91" ht="24.95" customHeight="1" x14ac:dyDescent="0.25"/>
    <row r="92" ht="24.95" customHeight="1" x14ac:dyDescent="0.25"/>
    <row r="93" ht="24.95" customHeight="1" x14ac:dyDescent="0.25"/>
    <row r="94" ht="24.95" customHeight="1" x14ac:dyDescent="0.25"/>
    <row r="95" ht="24.95" customHeight="1" x14ac:dyDescent="0.25"/>
    <row r="96" ht="24.95" customHeight="1" x14ac:dyDescent="0.25"/>
    <row r="97" ht="24.95" customHeight="1" x14ac:dyDescent="0.25"/>
    <row r="98" ht="24.95" customHeight="1" x14ac:dyDescent="0.25"/>
    <row r="99" ht="24.95" customHeight="1" x14ac:dyDescent="0.25"/>
    <row r="100" ht="24.95" customHeight="1" x14ac:dyDescent="0.25"/>
    <row r="101" ht="24.95" customHeight="1" x14ac:dyDescent="0.25"/>
    <row r="102" ht="24.95" customHeight="1" x14ac:dyDescent="0.25"/>
    <row r="103" ht="24.95" customHeight="1" x14ac:dyDescent="0.25"/>
    <row r="104" ht="24.95" customHeight="1" x14ac:dyDescent="0.25"/>
    <row r="105" ht="24.95" customHeight="1" x14ac:dyDescent="0.25"/>
    <row r="106" ht="24.95" customHeight="1" x14ac:dyDescent="0.25"/>
    <row r="107" ht="24.95" customHeight="1" x14ac:dyDescent="0.25"/>
    <row r="108" ht="24.95" customHeight="1" x14ac:dyDescent="0.25"/>
    <row r="109" ht="24.95" customHeight="1" x14ac:dyDescent="0.25"/>
    <row r="110" ht="24.95" customHeight="1" x14ac:dyDescent="0.25"/>
    <row r="111" ht="24.95" customHeight="1" x14ac:dyDescent="0.25"/>
    <row r="112" ht="24.95" customHeight="1" x14ac:dyDescent="0.25"/>
    <row r="113" ht="24.95" customHeight="1" x14ac:dyDescent="0.25"/>
    <row r="114" ht="24.95" customHeight="1" x14ac:dyDescent="0.25"/>
    <row r="115" ht="24.95" customHeight="1" x14ac:dyDescent="0.25"/>
    <row r="116" ht="24.95" customHeight="1" x14ac:dyDescent="0.25"/>
    <row r="117" ht="24.95" customHeight="1" x14ac:dyDescent="0.25"/>
    <row r="118" ht="24.95" customHeight="1" x14ac:dyDescent="0.25"/>
    <row r="119" ht="24.95" customHeight="1" x14ac:dyDescent="0.25"/>
    <row r="120" ht="24.95" customHeight="1" x14ac:dyDescent="0.25"/>
    <row r="121" ht="24.95" customHeight="1" x14ac:dyDescent="0.25"/>
    <row r="122" ht="24.95" customHeight="1" x14ac:dyDescent="0.25"/>
    <row r="123" ht="24.95" customHeight="1" x14ac:dyDescent="0.25"/>
    <row r="124" ht="24.95" customHeight="1" x14ac:dyDescent="0.25"/>
    <row r="125" ht="24.95" customHeight="1" x14ac:dyDescent="0.25"/>
    <row r="126" ht="24.95" customHeight="1" x14ac:dyDescent="0.25"/>
    <row r="127" ht="24.95" customHeight="1" x14ac:dyDescent="0.25"/>
    <row r="128" ht="24.95" customHeight="1" x14ac:dyDescent="0.25"/>
    <row r="129" ht="24.95" customHeight="1" x14ac:dyDescent="0.25"/>
    <row r="130" ht="24.95" customHeight="1" x14ac:dyDescent="0.25"/>
    <row r="131" ht="24.95" customHeight="1" x14ac:dyDescent="0.25"/>
    <row r="132" ht="24.95" customHeight="1" x14ac:dyDescent="0.25"/>
    <row r="133" ht="24.95" customHeight="1" x14ac:dyDescent="0.25"/>
    <row r="134" ht="24.95" customHeight="1" x14ac:dyDescent="0.25"/>
    <row r="135" ht="24.95" customHeight="1" x14ac:dyDescent="0.25"/>
    <row r="136" ht="24.95" customHeight="1" x14ac:dyDescent="0.25"/>
    <row r="137" ht="24.95" customHeight="1" x14ac:dyDescent="0.25"/>
    <row r="138" ht="24.95" customHeight="1" x14ac:dyDescent="0.25"/>
    <row r="139" ht="24.95" customHeight="1" x14ac:dyDescent="0.25"/>
    <row r="140" ht="24.95" customHeight="1" x14ac:dyDescent="0.25"/>
    <row r="141" ht="24.95" customHeight="1" x14ac:dyDescent="0.25"/>
    <row r="142" ht="24.95" customHeight="1" x14ac:dyDescent="0.25"/>
    <row r="143" ht="24.95" customHeight="1" x14ac:dyDescent="0.25"/>
    <row r="144" ht="24.95" customHeight="1" x14ac:dyDescent="0.25"/>
    <row r="145" ht="24.95" customHeight="1" x14ac:dyDescent="0.25"/>
    <row r="146" ht="24.95" customHeight="1" x14ac:dyDescent="0.25"/>
    <row r="147" ht="24.95" customHeight="1" x14ac:dyDescent="0.25"/>
    <row r="148" ht="24.95" customHeight="1" x14ac:dyDescent="0.25"/>
    <row r="149" ht="24.95" customHeight="1" x14ac:dyDescent="0.25"/>
    <row r="150" ht="24.95" customHeight="1" x14ac:dyDescent="0.25"/>
    <row r="151" ht="24.95" customHeight="1" x14ac:dyDescent="0.25"/>
    <row r="152" ht="24.95" customHeight="1" x14ac:dyDescent="0.25"/>
    <row r="153" ht="24.95" customHeight="1" x14ac:dyDescent="0.25"/>
    <row r="154" ht="24.95" customHeight="1" x14ac:dyDescent="0.25"/>
    <row r="155" ht="24.95" customHeight="1" x14ac:dyDescent="0.25"/>
    <row r="156" ht="24.95" customHeight="1" x14ac:dyDescent="0.25"/>
    <row r="157" ht="24.95" customHeight="1" x14ac:dyDescent="0.25"/>
    <row r="158" ht="24.95" customHeight="1" x14ac:dyDescent="0.25"/>
    <row r="159" ht="24.95" customHeight="1" x14ac:dyDescent="0.25"/>
    <row r="160" ht="24.95" customHeight="1" x14ac:dyDescent="0.25"/>
    <row r="161" ht="24.95" customHeight="1" x14ac:dyDescent="0.25"/>
    <row r="162" ht="24.95" customHeight="1" x14ac:dyDescent="0.25"/>
    <row r="163" ht="24.95" customHeight="1" x14ac:dyDescent="0.25"/>
    <row r="164" ht="24.95" customHeight="1" x14ac:dyDescent="0.25"/>
    <row r="165" ht="24.95" customHeight="1" x14ac:dyDescent="0.25"/>
    <row r="166" ht="24.95" customHeight="1" x14ac:dyDescent="0.25"/>
    <row r="167" ht="24.95" customHeight="1" x14ac:dyDescent="0.25"/>
    <row r="168" ht="24.95" customHeight="1" x14ac:dyDescent="0.25"/>
    <row r="169" ht="24.95" customHeight="1" x14ac:dyDescent="0.25"/>
    <row r="170" ht="24.95" customHeight="1" x14ac:dyDescent="0.25"/>
    <row r="171" ht="24.95" customHeight="1" x14ac:dyDescent="0.25"/>
    <row r="172" ht="24.95" customHeight="1" x14ac:dyDescent="0.25"/>
    <row r="173" ht="24.95" customHeight="1" x14ac:dyDescent="0.25"/>
    <row r="174" ht="24.95" customHeight="1" x14ac:dyDescent="0.25"/>
    <row r="175" ht="24.95" customHeight="1" x14ac:dyDescent="0.25"/>
    <row r="176" ht="24.95" customHeight="1" x14ac:dyDescent="0.25"/>
    <row r="177" ht="24.95" customHeight="1" x14ac:dyDescent="0.25"/>
    <row r="178" ht="24.95" customHeight="1" x14ac:dyDescent="0.25"/>
    <row r="179" ht="24.95" customHeight="1" x14ac:dyDescent="0.25"/>
    <row r="180" ht="24.95" customHeight="1" x14ac:dyDescent="0.25"/>
    <row r="181" ht="24.95" customHeight="1" x14ac:dyDescent="0.25"/>
    <row r="182" ht="24.95" customHeight="1" x14ac:dyDescent="0.25"/>
    <row r="183" ht="24.95" customHeight="1" x14ac:dyDescent="0.25"/>
    <row r="184" ht="24.95" customHeight="1" x14ac:dyDescent="0.25"/>
    <row r="185" ht="24.95" customHeight="1" x14ac:dyDescent="0.25"/>
    <row r="186" ht="24.95" customHeight="1" x14ac:dyDescent="0.25"/>
    <row r="187" ht="24.95" customHeight="1" x14ac:dyDescent="0.25"/>
    <row r="188" ht="24.95" customHeight="1" x14ac:dyDescent="0.25"/>
    <row r="189" ht="24.95" customHeight="1" x14ac:dyDescent="0.25"/>
    <row r="190" ht="24.95" customHeight="1" x14ac:dyDescent="0.25"/>
    <row r="191" ht="24.95" customHeight="1" x14ac:dyDescent="0.25"/>
    <row r="192" ht="24.95" customHeight="1" x14ac:dyDescent="0.25"/>
    <row r="193" ht="24.95" customHeight="1" x14ac:dyDescent="0.25"/>
    <row r="194" ht="24.95" customHeight="1" x14ac:dyDescent="0.25"/>
    <row r="195" ht="24.95" customHeight="1" x14ac:dyDescent="0.25"/>
    <row r="196" ht="24.95" customHeight="1" x14ac:dyDescent="0.25"/>
    <row r="197" ht="24.95" customHeight="1" x14ac:dyDescent="0.25"/>
    <row r="198" ht="24.95" customHeight="1" x14ac:dyDescent="0.25"/>
    <row r="199" ht="24.95" customHeight="1" x14ac:dyDescent="0.25"/>
    <row r="200" ht="24.95" customHeight="1" x14ac:dyDescent="0.25"/>
    <row r="201" ht="24.95" customHeight="1" x14ac:dyDescent="0.25"/>
    <row r="202" ht="24.95" customHeight="1" x14ac:dyDescent="0.25"/>
    <row r="203" ht="24.95" customHeight="1" x14ac:dyDescent="0.25"/>
    <row r="204" ht="24.95" customHeight="1" x14ac:dyDescent="0.25"/>
    <row r="205" ht="24.95" customHeight="1" x14ac:dyDescent="0.25"/>
    <row r="206" ht="24.95" customHeight="1" x14ac:dyDescent="0.25"/>
    <row r="207" ht="24.95" customHeight="1" x14ac:dyDescent="0.25"/>
    <row r="208" ht="24.95" customHeight="1" x14ac:dyDescent="0.25"/>
    <row r="209" ht="24.95" customHeight="1" x14ac:dyDescent="0.25"/>
    <row r="210" ht="24.95" customHeight="1" x14ac:dyDescent="0.25"/>
    <row r="211" ht="24.95" customHeight="1" x14ac:dyDescent="0.25"/>
    <row r="212" ht="24.95" customHeight="1" x14ac:dyDescent="0.25"/>
    <row r="213" ht="24.95" customHeight="1" x14ac:dyDescent="0.25"/>
    <row r="214" ht="24.95" customHeight="1" x14ac:dyDescent="0.25"/>
    <row r="215" ht="24.95" customHeight="1" x14ac:dyDescent="0.25"/>
    <row r="216" ht="24.95" customHeight="1" x14ac:dyDescent="0.25"/>
    <row r="217" ht="24.95" customHeight="1" x14ac:dyDescent="0.25"/>
    <row r="218" ht="24.95" customHeight="1" x14ac:dyDescent="0.25"/>
    <row r="219" ht="24.95" customHeight="1" x14ac:dyDescent="0.25"/>
    <row r="220" ht="24.95" customHeight="1" x14ac:dyDescent="0.25"/>
    <row r="221" ht="24.95" customHeight="1" x14ac:dyDescent="0.25"/>
    <row r="222" ht="24.95" customHeight="1" x14ac:dyDescent="0.25"/>
    <row r="223" ht="24.95" customHeight="1" x14ac:dyDescent="0.25"/>
    <row r="224" ht="24.95" customHeight="1" x14ac:dyDescent="0.25"/>
    <row r="225" ht="24.95" customHeight="1" x14ac:dyDescent="0.25"/>
    <row r="226" ht="24.95" customHeight="1" x14ac:dyDescent="0.25"/>
    <row r="227" ht="24.95" customHeight="1" x14ac:dyDescent="0.25"/>
    <row r="228" ht="24.95" customHeight="1" x14ac:dyDescent="0.25"/>
    <row r="229" ht="24.95" customHeight="1" x14ac:dyDescent="0.25"/>
    <row r="230" ht="24.95" customHeight="1" x14ac:dyDescent="0.25"/>
    <row r="231" ht="24.95" customHeight="1" x14ac:dyDescent="0.25"/>
    <row r="232" ht="24.95" customHeight="1" x14ac:dyDescent="0.25"/>
    <row r="233" ht="24.95" customHeight="1" x14ac:dyDescent="0.25"/>
    <row r="234" ht="24.95" customHeight="1" x14ac:dyDescent="0.25"/>
    <row r="235" ht="24.95" customHeight="1" x14ac:dyDescent="0.25"/>
    <row r="236" ht="24.95" customHeight="1" x14ac:dyDescent="0.25"/>
    <row r="237" ht="24.95" customHeight="1" x14ac:dyDescent="0.25"/>
    <row r="238" ht="24.95" customHeight="1" x14ac:dyDescent="0.25"/>
    <row r="239" ht="24.95" customHeight="1" x14ac:dyDescent="0.25"/>
    <row r="240" ht="24.95" customHeight="1" x14ac:dyDescent="0.25"/>
    <row r="241" ht="24.95" customHeight="1" x14ac:dyDescent="0.25"/>
    <row r="242" ht="24.95" customHeight="1" x14ac:dyDescent="0.25"/>
    <row r="243" ht="24.95" customHeight="1" x14ac:dyDescent="0.25"/>
    <row r="244" ht="24.95" customHeight="1" x14ac:dyDescent="0.25"/>
    <row r="245" ht="24.95" customHeight="1" x14ac:dyDescent="0.25"/>
    <row r="246" ht="24.95" customHeight="1" x14ac:dyDescent="0.25"/>
    <row r="247" ht="24.95" customHeight="1" x14ac:dyDescent="0.25"/>
    <row r="248" ht="24.95" customHeight="1" x14ac:dyDescent="0.25"/>
    <row r="249" ht="24.95" customHeight="1" x14ac:dyDescent="0.25"/>
    <row r="250" ht="24.95" customHeight="1" x14ac:dyDescent="0.25"/>
    <row r="251" ht="24.95" customHeight="1" x14ac:dyDescent="0.25"/>
    <row r="252" ht="24.95" customHeight="1" x14ac:dyDescent="0.25"/>
    <row r="253" ht="24.95" customHeight="1" x14ac:dyDescent="0.25"/>
    <row r="254" ht="24.95" customHeight="1" x14ac:dyDescent="0.25"/>
    <row r="255" ht="24.95" customHeight="1" x14ac:dyDescent="0.25"/>
    <row r="256" ht="24.95" customHeight="1" x14ac:dyDescent="0.25"/>
    <row r="257" ht="24.95" customHeight="1" x14ac:dyDescent="0.25"/>
    <row r="258" ht="24.95" customHeight="1" x14ac:dyDescent="0.25"/>
    <row r="259" ht="24.95" customHeight="1" x14ac:dyDescent="0.25"/>
    <row r="260" ht="24.95" customHeight="1" x14ac:dyDescent="0.25"/>
    <row r="261" ht="24.95" customHeight="1" x14ac:dyDescent="0.25"/>
    <row r="262" ht="24.95" customHeight="1" x14ac:dyDescent="0.25"/>
    <row r="263" ht="24.95" customHeight="1" x14ac:dyDescent="0.25"/>
    <row r="264" ht="24.95" customHeight="1" x14ac:dyDescent="0.25"/>
    <row r="265" ht="24.95" customHeight="1" x14ac:dyDescent="0.25"/>
    <row r="266" ht="24.95" customHeight="1" x14ac:dyDescent="0.25"/>
    <row r="267" ht="24.95" customHeight="1" x14ac:dyDescent="0.25"/>
    <row r="268" ht="24.95" customHeight="1" x14ac:dyDescent="0.25"/>
    <row r="269" ht="24.95" customHeight="1" x14ac:dyDescent="0.25"/>
    <row r="270" ht="24.95" customHeight="1" x14ac:dyDescent="0.25"/>
    <row r="271" ht="24.95" customHeight="1" x14ac:dyDescent="0.25"/>
    <row r="272" ht="24.95" customHeight="1" x14ac:dyDescent="0.25"/>
    <row r="273" ht="24.95" customHeight="1" x14ac:dyDescent="0.25"/>
    <row r="274" ht="24.95" customHeight="1" x14ac:dyDescent="0.25"/>
    <row r="275" ht="24.95" customHeight="1" x14ac:dyDescent="0.25"/>
    <row r="276" ht="24.95" customHeight="1" x14ac:dyDescent="0.25"/>
    <row r="277" ht="24.95" customHeight="1" x14ac:dyDescent="0.25"/>
    <row r="278" ht="24.95" customHeight="1" x14ac:dyDescent="0.25"/>
    <row r="279" ht="24.95" customHeight="1" x14ac:dyDescent="0.25"/>
    <row r="280" ht="24.95" customHeight="1" x14ac:dyDescent="0.25"/>
    <row r="281" ht="24.95" customHeight="1" x14ac:dyDescent="0.25"/>
    <row r="282" ht="24.95" customHeight="1" x14ac:dyDescent="0.25"/>
    <row r="283" ht="24.95" customHeight="1" x14ac:dyDescent="0.25"/>
    <row r="284" ht="24.95" customHeight="1" x14ac:dyDescent="0.25"/>
    <row r="285" ht="24.95" customHeight="1" x14ac:dyDescent="0.25"/>
    <row r="286" ht="24.95" customHeight="1" x14ac:dyDescent="0.25"/>
    <row r="287" ht="24.95" customHeight="1" x14ac:dyDescent="0.25"/>
    <row r="288" ht="24.95" customHeight="1" x14ac:dyDescent="0.25"/>
    <row r="289" ht="24.95" customHeight="1" x14ac:dyDescent="0.25"/>
    <row r="290" ht="24.95" customHeight="1" x14ac:dyDescent="0.25"/>
    <row r="291" ht="24.95" customHeight="1" x14ac:dyDescent="0.25"/>
    <row r="292" ht="24.95" customHeight="1" x14ac:dyDescent="0.25"/>
    <row r="293" ht="24.95" customHeight="1" x14ac:dyDescent="0.25"/>
    <row r="294" ht="24.95" customHeight="1" x14ac:dyDescent="0.25"/>
    <row r="295" ht="24.95" customHeight="1" x14ac:dyDescent="0.25"/>
    <row r="296" ht="24.95" customHeight="1" x14ac:dyDescent="0.25"/>
    <row r="297" ht="24.95" customHeight="1" x14ac:dyDescent="0.25"/>
    <row r="298" ht="24.95" customHeight="1" x14ac:dyDescent="0.25"/>
    <row r="299" ht="24.95" customHeight="1" x14ac:dyDescent="0.25"/>
    <row r="300" ht="24.95" customHeight="1" x14ac:dyDescent="0.25"/>
    <row r="301" ht="24.95" customHeight="1" x14ac:dyDescent="0.25"/>
    <row r="302" ht="24.95" customHeight="1" x14ac:dyDescent="0.25"/>
    <row r="303" ht="24.95" customHeight="1" x14ac:dyDescent="0.25"/>
    <row r="304" ht="24.95" customHeight="1" x14ac:dyDescent="0.25"/>
    <row r="305" ht="24.95" customHeight="1" x14ac:dyDescent="0.25"/>
    <row r="306" ht="24.95" customHeight="1" x14ac:dyDescent="0.25"/>
    <row r="307" ht="24.95" customHeight="1" x14ac:dyDescent="0.25"/>
    <row r="308" ht="24.95" customHeight="1" x14ac:dyDescent="0.25"/>
    <row r="309" ht="24.95" customHeight="1" x14ac:dyDescent="0.25"/>
    <row r="310" ht="24.95" customHeight="1" x14ac:dyDescent="0.25"/>
    <row r="311" ht="24.95" customHeight="1" x14ac:dyDescent="0.25"/>
    <row r="312" ht="24.95" customHeight="1" x14ac:dyDescent="0.25"/>
    <row r="313" ht="24.95" customHeight="1" x14ac:dyDescent="0.25"/>
    <row r="314" ht="24.95" customHeight="1" x14ac:dyDescent="0.25"/>
    <row r="315" ht="24.95" customHeight="1" x14ac:dyDescent="0.25"/>
    <row r="316" ht="24.95" customHeight="1" x14ac:dyDescent="0.25"/>
    <row r="317" ht="24.95" customHeight="1" x14ac:dyDescent="0.25"/>
    <row r="318" ht="24.95" customHeight="1" x14ac:dyDescent="0.25"/>
    <row r="319" ht="24.95" customHeight="1" x14ac:dyDescent="0.25"/>
    <row r="320" ht="24.95" customHeight="1" x14ac:dyDescent="0.25"/>
    <row r="321" ht="24.95" customHeight="1" x14ac:dyDescent="0.25"/>
    <row r="322" ht="24.95" customHeight="1" x14ac:dyDescent="0.25"/>
    <row r="323" ht="24.95" customHeight="1" x14ac:dyDescent="0.25"/>
    <row r="324" ht="24.95" customHeight="1" x14ac:dyDescent="0.25"/>
    <row r="325" ht="24.95" customHeight="1" x14ac:dyDescent="0.25"/>
    <row r="326" ht="24.95" customHeight="1" x14ac:dyDescent="0.25"/>
    <row r="327" ht="24.95" customHeight="1" x14ac:dyDescent="0.25"/>
    <row r="328" ht="24.95" customHeight="1" x14ac:dyDescent="0.25"/>
    <row r="329" ht="24.95" customHeight="1" x14ac:dyDescent="0.25"/>
    <row r="330" ht="24.95" customHeight="1" x14ac:dyDescent="0.25"/>
    <row r="331" ht="24.95" customHeight="1" x14ac:dyDescent="0.25"/>
    <row r="332" ht="24.95" customHeight="1" x14ac:dyDescent="0.25"/>
    <row r="333" ht="24.95" customHeight="1" x14ac:dyDescent="0.25"/>
    <row r="334" ht="24.95" customHeight="1" x14ac:dyDescent="0.25"/>
    <row r="335" ht="24.95" customHeight="1" x14ac:dyDescent="0.25"/>
    <row r="336" ht="24.95" customHeight="1" x14ac:dyDescent="0.25"/>
    <row r="337" ht="24.95" customHeight="1" x14ac:dyDescent="0.25"/>
    <row r="338" ht="24.95" customHeight="1" x14ac:dyDescent="0.25"/>
    <row r="339" ht="24.95" customHeight="1" x14ac:dyDescent="0.25"/>
    <row r="340" ht="24.95" customHeight="1" x14ac:dyDescent="0.25"/>
    <row r="341" ht="24.95" customHeight="1" x14ac:dyDescent="0.25"/>
    <row r="342" ht="24.95" customHeight="1" x14ac:dyDescent="0.25"/>
    <row r="343" ht="24.95" customHeight="1" x14ac:dyDescent="0.25"/>
    <row r="344" ht="24.95" customHeight="1" x14ac:dyDescent="0.25"/>
    <row r="345" ht="24.95" customHeight="1" x14ac:dyDescent="0.25"/>
    <row r="346" ht="24.95" customHeight="1" x14ac:dyDescent="0.25"/>
    <row r="347" ht="24.95" customHeight="1" x14ac:dyDescent="0.25"/>
    <row r="348" ht="24.95" customHeight="1" x14ac:dyDescent="0.25"/>
    <row r="349" ht="24.95" customHeight="1" x14ac:dyDescent="0.25"/>
    <row r="350" ht="24.95" customHeight="1" x14ac:dyDescent="0.25"/>
    <row r="351" ht="24.95" customHeight="1" x14ac:dyDescent="0.25"/>
    <row r="352" ht="24.95" customHeight="1" x14ac:dyDescent="0.25"/>
    <row r="353" ht="24.95" customHeight="1" x14ac:dyDescent="0.25"/>
    <row r="354" ht="24.95" customHeight="1" x14ac:dyDescent="0.25"/>
    <row r="355" ht="24.95" customHeight="1" x14ac:dyDescent="0.25"/>
    <row r="356" ht="24.95" customHeight="1" x14ac:dyDescent="0.25"/>
    <row r="357" ht="24.95" customHeight="1" x14ac:dyDescent="0.25"/>
    <row r="358" ht="24.95" customHeight="1" x14ac:dyDescent="0.25"/>
    <row r="359" ht="24.95" customHeight="1" x14ac:dyDescent="0.25"/>
    <row r="360" ht="24.95" customHeight="1" x14ac:dyDescent="0.25"/>
    <row r="361" ht="24.95" customHeight="1" x14ac:dyDescent="0.25"/>
    <row r="362" ht="24.95" customHeight="1" x14ac:dyDescent="0.25"/>
    <row r="363" ht="24.95" customHeight="1" x14ac:dyDescent="0.25"/>
    <row r="364" ht="24.95" customHeight="1" x14ac:dyDescent="0.25"/>
    <row r="365" ht="24.95" customHeight="1" x14ac:dyDescent="0.25"/>
    <row r="366" ht="24.95" customHeight="1" x14ac:dyDescent="0.25"/>
    <row r="367" ht="24.95" customHeight="1" x14ac:dyDescent="0.25"/>
    <row r="368" ht="24.95" customHeight="1" x14ac:dyDescent="0.25"/>
    <row r="369" ht="24.95" customHeight="1" x14ac:dyDescent="0.25"/>
    <row r="370" ht="24.95" customHeight="1" x14ac:dyDescent="0.25"/>
    <row r="371" ht="24.95" customHeight="1" x14ac:dyDescent="0.25"/>
    <row r="372" ht="24.95" customHeight="1" x14ac:dyDescent="0.25"/>
    <row r="373" ht="24.95" customHeight="1" x14ac:dyDescent="0.25"/>
    <row r="374" ht="24.95" customHeight="1" x14ac:dyDescent="0.25"/>
    <row r="375" ht="24.95" customHeight="1" x14ac:dyDescent="0.25"/>
    <row r="376" ht="24.95" customHeight="1" x14ac:dyDescent="0.25"/>
    <row r="377" ht="24.95" customHeight="1" x14ac:dyDescent="0.25"/>
    <row r="378" ht="24.95" customHeight="1" x14ac:dyDescent="0.25"/>
    <row r="379" ht="24.95" customHeight="1" x14ac:dyDescent="0.25"/>
    <row r="380" ht="24.95" customHeight="1" x14ac:dyDescent="0.25"/>
    <row r="381" ht="24.95" customHeight="1" x14ac:dyDescent="0.25"/>
    <row r="382" ht="24.95" customHeight="1" x14ac:dyDescent="0.25"/>
    <row r="383" ht="24.95" customHeight="1" x14ac:dyDescent="0.25"/>
    <row r="384" ht="24.95" customHeight="1" x14ac:dyDescent="0.25"/>
    <row r="385" ht="24.95" customHeight="1" x14ac:dyDescent="0.25"/>
    <row r="386" ht="24.95" customHeight="1" x14ac:dyDescent="0.25"/>
    <row r="387" ht="24.95" customHeight="1" x14ac:dyDescent="0.25"/>
    <row r="388" ht="24.95" customHeight="1" x14ac:dyDescent="0.25"/>
    <row r="389" ht="24.95" customHeight="1" x14ac:dyDescent="0.25"/>
    <row r="390" ht="24.95" customHeight="1" x14ac:dyDescent="0.25"/>
    <row r="391" ht="24.95" customHeight="1" x14ac:dyDescent="0.25"/>
    <row r="392" ht="24.95" customHeight="1" x14ac:dyDescent="0.25"/>
    <row r="393" ht="24.95" customHeight="1" x14ac:dyDescent="0.25"/>
    <row r="394" ht="24.95" customHeight="1" x14ac:dyDescent="0.25"/>
    <row r="395" ht="24.95" customHeight="1" x14ac:dyDescent="0.25"/>
    <row r="396" ht="24.95" customHeight="1" x14ac:dyDescent="0.25"/>
    <row r="397" ht="24.95" customHeight="1" x14ac:dyDescent="0.25"/>
    <row r="398" ht="24.95" customHeight="1" x14ac:dyDescent="0.25"/>
    <row r="399" ht="24.95" customHeight="1" x14ac:dyDescent="0.25"/>
    <row r="400" ht="24.95" customHeight="1" x14ac:dyDescent="0.25"/>
    <row r="401" ht="24.95" customHeight="1" x14ac:dyDescent="0.25"/>
    <row r="402" ht="24.95" customHeight="1" x14ac:dyDescent="0.25"/>
    <row r="403" ht="24.95" customHeight="1" x14ac:dyDescent="0.25"/>
    <row r="404" ht="24.95" customHeight="1" x14ac:dyDescent="0.25"/>
    <row r="405" ht="24.95" customHeight="1" x14ac:dyDescent="0.25"/>
    <row r="406" ht="24.95" customHeight="1" x14ac:dyDescent="0.25"/>
    <row r="407" ht="24.95" customHeight="1" x14ac:dyDescent="0.25"/>
    <row r="408" ht="24.95" customHeight="1" x14ac:dyDescent="0.25"/>
    <row r="409" ht="24.95" customHeight="1" x14ac:dyDescent="0.25"/>
    <row r="410" ht="24.95" customHeight="1" x14ac:dyDescent="0.25"/>
    <row r="411" ht="24.95" customHeight="1" x14ac:dyDescent="0.25"/>
    <row r="412" ht="24.95" customHeight="1" x14ac:dyDescent="0.25"/>
    <row r="413" ht="24.95" customHeight="1" x14ac:dyDescent="0.25"/>
    <row r="414" ht="24.95" customHeight="1" x14ac:dyDescent="0.25"/>
    <row r="415" ht="24.95" customHeight="1" x14ac:dyDescent="0.25"/>
    <row r="416" ht="24.95" customHeight="1" x14ac:dyDescent="0.25"/>
    <row r="417" ht="24.95" customHeight="1" x14ac:dyDescent="0.25"/>
    <row r="418" ht="24.95" customHeight="1" x14ac:dyDescent="0.25"/>
    <row r="419" ht="24.95" customHeight="1" x14ac:dyDescent="0.25"/>
    <row r="420" ht="24.95" customHeight="1" x14ac:dyDescent="0.25"/>
    <row r="421" ht="24.95" customHeight="1" x14ac:dyDescent="0.25"/>
    <row r="422" ht="24.95" customHeight="1" x14ac:dyDescent="0.25"/>
    <row r="423" ht="24.95" customHeight="1" x14ac:dyDescent="0.25"/>
    <row r="424" ht="24.95" customHeight="1" x14ac:dyDescent="0.25"/>
    <row r="425" ht="24.95" customHeight="1" x14ac:dyDescent="0.25"/>
    <row r="426" ht="24.95" customHeight="1" x14ac:dyDescent="0.25"/>
    <row r="427" ht="24.95" customHeight="1" x14ac:dyDescent="0.25"/>
    <row r="428" ht="24.95" customHeight="1" x14ac:dyDescent="0.25"/>
    <row r="429" ht="24.95" customHeight="1" x14ac:dyDescent="0.25"/>
    <row r="430" ht="24.95" customHeight="1" x14ac:dyDescent="0.25"/>
    <row r="431" ht="24.95" customHeight="1" x14ac:dyDescent="0.25"/>
    <row r="432" ht="24.95" customHeight="1" x14ac:dyDescent="0.25"/>
    <row r="433" ht="24.95" customHeight="1" x14ac:dyDescent="0.25"/>
    <row r="434" ht="24.95" customHeight="1" x14ac:dyDescent="0.25"/>
    <row r="435" ht="24.95" customHeight="1" x14ac:dyDescent="0.25"/>
    <row r="436" ht="24.95" customHeight="1" x14ac:dyDescent="0.25"/>
    <row r="437" ht="24.95" customHeight="1" x14ac:dyDescent="0.25"/>
    <row r="438" ht="24.95" customHeight="1" x14ac:dyDescent="0.25"/>
    <row r="439" ht="24.95" customHeight="1" x14ac:dyDescent="0.25"/>
    <row r="440" ht="24.95" customHeight="1" x14ac:dyDescent="0.25"/>
    <row r="441" ht="24.95" customHeight="1" x14ac:dyDescent="0.25"/>
    <row r="442" ht="24.95" customHeight="1" x14ac:dyDescent="0.25"/>
    <row r="443" ht="24.95" customHeight="1" x14ac:dyDescent="0.25"/>
    <row r="444" ht="24.95" customHeight="1" x14ac:dyDescent="0.25"/>
    <row r="445" ht="24.95" customHeight="1" x14ac:dyDescent="0.25"/>
    <row r="446" ht="24.95" customHeight="1" x14ac:dyDescent="0.25"/>
    <row r="447" ht="24.95" customHeight="1" x14ac:dyDescent="0.25"/>
    <row r="448" ht="24.95" customHeight="1" x14ac:dyDescent="0.25"/>
    <row r="449" ht="24.95" customHeight="1" x14ac:dyDescent="0.25"/>
    <row r="450" ht="24.95" customHeight="1" x14ac:dyDescent="0.25"/>
    <row r="451" ht="24.95" customHeight="1" x14ac:dyDescent="0.25"/>
    <row r="452" ht="24.95" customHeight="1" x14ac:dyDescent="0.25"/>
    <row r="453" ht="24.95" customHeight="1" x14ac:dyDescent="0.25"/>
    <row r="454" ht="24.95" customHeight="1" x14ac:dyDescent="0.25"/>
    <row r="455" ht="24.95" customHeight="1" x14ac:dyDescent="0.25"/>
    <row r="456" ht="24.95" customHeight="1" x14ac:dyDescent="0.25"/>
    <row r="457" ht="24.95" customHeight="1" x14ac:dyDescent="0.25"/>
    <row r="458" ht="24.95" customHeight="1" x14ac:dyDescent="0.25"/>
    <row r="459" ht="24.95" customHeight="1" x14ac:dyDescent="0.25"/>
    <row r="460" ht="24.95" customHeight="1" x14ac:dyDescent="0.25"/>
    <row r="461" ht="24.95" customHeight="1" x14ac:dyDescent="0.25"/>
    <row r="462" ht="24.95" customHeight="1" x14ac:dyDescent="0.25"/>
    <row r="463" ht="24.95" customHeight="1" x14ac:dyDescent="0.25"/>
    <row r="464" ht="24.95" customHeight="1" x14ac:dyDescent="0.25"/>
    <row r="465" ht="24.95" customHeight="1" x14ac:dyDescent="0.25"/>
    <row r="466" ht="24.95" customHeight="1" x14ac:dyDescent="0.25"/>
    <row r="467" ht="24.95" customHeight="1" x14ac:dyDescent="0.25"/>
    <row r="468" ht="24.95" customHeight="1" x14ac:dyDescent="0.25"/>
    <row r="469" ht="24.95" customHeight="1" x14ac:dyDescent="0.25"/>
    <row r="470" ht="24.95" customHeight="1" x14ac:dyDescent="0.25"/>
    <row r="471" ht="24.95" customHeight="1" x14ac:dyDescent="0.25"/>
    <row r="472" ht="24.95" customHeight="1" x14ac:dyDescent="0.25"/>
    <row r="473" ht="24.95" customHeight="1" x14ac:dyDescent="0.25"/>
    <row r="474" ht="24.95" customHeight="1" x14ac:dyDescent="0.25"/>
    <row r="475" ht="24.95" customHeight="1" x14ac:dyDescent="0.25"/>
    <row r="476" ht="24.95" customHeight="1" x14ac:dyDescent="0.25"/>
    <row r="477" ht="24.95" customHeight="1" x14ac:dyDescent="0.25"/>
    <row r="478" ht="24.95" customHeight="1" x14ac:dyDescent="0.25"/>
    <row r="479" ht="24.95" customHeight="1" x14ac:dyDescent="0.25"/>
    <row r="480" ht="24.95" customHeight="1" x14ac:dyDescent="0.25"/>
    <row r="481" ht="24.95" customHeight="1" x14ac:dyDescent="0.25"/>
    <row r="482" ht="24.95" customHeight="1" x14ac:dyDescent="0.25"/>
    <row r="483" ht="24.95" customHeight="1" x14ac:dyDescent="0.25"/>
    <row r="484" ht="24.95" customHeight="1" x14ac:dyDescent="0.25"/>
    <row r="485" ht="24.95" customHeight="1" x14ac:dyDescent="0.25"/>
    <row r="486" ht="24.95" customHeight="1" x14ac:dyDescent="0.25"/>
    <row r="487" ht="24.95" customHeight="1" x14ac:dyDescent="0.25"/>
    <row r="488" ht="24.95" customHeight="1" x14ac:dyDescent="0.25"/>
    <row r="489" ht="24.95" customHeight="1" x14ac:dyDescent="0.25"/>
    <row r="490" ht="24.95" customHeight="1" x14ac:dyDescent="0.25"/>
    <row r="491" ht="24.95" customHeight="1" x14ac:dyDescent="0.25"/>
    <row r="492" ht="24.95" customHeight="1" x14ac:dyDescent="0.25"/>
    <row r="493" ht="24.95" customHeight="1" x14ac:dyDescent="0.25"/>
    <row r="494" ht="24.95" customHeight="1" x14ac:dyDescent="0.25"/>
    <row r="495" ht="24.95" customHeight="1" x14ac:dyDescent="0.25"/>
    <row r="496" ht="24.95" customHeight="1" x14ac:dyDescent="0.25"/>
    <row r="497" ht="24.95" customHeight="1" x14ac:dyDescent="0.25"/>
    <row r="498" ht="24.95" customHeight="1" x14ac:dyDescent="0.25"/>
    <row r="499" ht="24.95" customHeight="1" x14ac:dyDescent="0.25"/>
    <row r="500" ht="24.95" customHeight="1" x14ac:dyDescent="0.25"/>
    <row r="501" ht="24.95" customHeight="1" x14ac:dyDescent="0.25"/>
    <row r="502" ht="24.95" customHeight="1" x14ac:dyDescent="0.25"/>
    <row r="503" ht="24.95" customHeight="1" x14ac:dyDescent="0.25"/>
    <row r="504" ht="24.95" customHeight="1" x14ac:dyDescent="0.25"/>
    <row r="505" ht="24.95" customHeight="1" x14ac:dyDescent="0.25"/>
    <row r="506" ht="24.95" customHeight="1" x14ac:dyDescent="0.25"/>
    <row r="507" ht="24.95" customHeight="1" x14ac:dyDescent="0.25"/>
    <row r="508" ht="24.95" customHeight="1" x14ac:dyDescent="0.25"/>
    <row r="509" ht="24.95" customHeight="1" x14ac:dyDescent="0.25"/>
    <row r="510" ht="24.95" customHeight="1" x14ac:dyDescent="0.25"/>
    <row r="511" ht="24.95" customHeight="1" x14ac:dyDescent="0.25"/>
    <row r="512" ht="24.95" customHeight="1" x14ac:dyDescent="0.25"/>
    <row r="513" ht="24.95" customHeight="1" x14ac:dyDescent="0.25"/>
    <row r="514" ht="24.95" customHeight="1" x14ac:dyDescent="0.25"/>
    <row r="515" ht="24.95" customHeight="1" x14ac:dyDescent="0.25"/>
    <row r="516" ht="24.95" customHeight="1" x14ac:dyDescent="0.25"/>
    <row r="517" ht="24.95" customHeight="1" x14ac:dyDescent="0.25"/>
    <row r="518" ht="24.95" customHeight="1" x14ac:dyDescent="0.25"/>
    <row r="519" ht="24.95" customHeight="1" x14ac:dyDescent="0.25"/>
    <row r="520" ht="24.95" customHeight="1" x14ac:dyDescent="0.25"/>
    <row r="521" ht="24.95" customHeight="1" x14ac:dyDescent="0.25"/>
    <row r="522" ht="24.95" customHeight="1" x14ac:dyDescent="0.25"/>
    <row r="523" ht="24.95" customHeight="1" x14ac:dyDescent="0.25"/>
    <row r="524" ht="24.95" customHeight="1" x14ac:dyDescent="0.25"/>
    <row r="525" ht="24.95" customHeight="1" x14ac:dyDescent="0.25"/>
    <row r="526" ht="24.95" customHeight="1" x14ac:dyDescent="0.25"/>
    <row r="527" ht="24.95" customHeight="1" x14ac:dyDescent="0.25"/>
    <row r="528" ht="24.95" customHeight="1" x14ac:dyDescent="0.25"/>
    <row r="529" ht="24.95" customHeight="1" x14ac:dyDescent="0.25"/>
    <row r="530" ht="24.95" customHeight="1" x14ac:dyDescent="0.25"/>
    <row r="531" ht="24.95" customHeight="1" x14ac:dyDescent="0.25"/>
    <row r="532" ht="24.95" customHeight="1" x14ac:dyDescent="0.25"/>
    <row r="533" ht="24.95" customHeight="1" x14ac:dyDescent="0.25"/>
    <row r="534" ht="24.95" customHeight="1" x14ac:dyDescent="0.25"/>
    <row r="535" ht="24.95" customHeight="1" x14ac:dyDescent="0.25"/>
    <row r="536" ht="24.95" customHeight="1" x14ac:dyDescent="0.25"/>
    <row r="537" ht="24.95" customHeight="1" x14ac:dyDescent="0.25"/>
    <row r="538" ht="24.95" customHeight="1" x14ac:dyDescent="0.25"/>
    <row r="539" ht="24.95" customHeight="1" x14ac:dyDescent="0.25"/>
    <row r="540" ht="24.95" customHeight="1" x14ac:dyDescent="0.25"/>
    <row r="541" ht="24.95" customHeight="1" x14ac:dyDescent="0.25"/>
    <row r="542" ht="24.95" customHeight="1" x14ac:dyDescent="0.25"/>
    <row r="543" ht="24.95" customHeight="1" x14ac:dyDescent="0.25"/>
    <row r="544" ht="24.95" customHeight="1" x14ac:dyDescent="0.25"/>
    <row r="545" ht="24.95" customHeight="1" x14ac:dyDescent="0.25"/>
    <row r="546" ht="24.95" customHeight="1" x14ac:dyDescent="0.25"/>
    <row r="547" ht="24.95" customHeight="1" x14ac:dyDescent="0.25"/>
    <row r="548" ht="24.95" customHeight="1" x14ac:dyDescent="0.25"/>
    <row r="549" ht="24.95" customHeight="1" x14ac:dyDescent="0.25"/>
    <row r="550" ht="24.95" customHeight="1" x14ac:dyDescent="0.25"/>
    <row r="551" ht="24.95" customHeight="1" x14ac:dyDescent="0.25"/>
    <row r="552" ht="24.95" customHeight="1" x14ac:dyDescent="0.25"/>
    <row r="553" ht="24.95" customHeight="1" x14ac:dyDescent="0.25"/>
    <row r="554" ht="24.95" customHeight="1" x14ac:dyDescent="0.25"/>
    <row r="555" ht="24.95" customHeight="1" x14ac:dyDescent="0.25"/>
    <row r="556" ht="24.95" customHeight="1" x14ac:dyDescent="0.25"/>
    <row r="557" ht="24.95" customHeight="1" x14ac:dyDescent="0.25"/>
    <row r="558" ht="24.95" customHeight="1" x14ac:dyDescent="0.25"/>
    <row r="559" ht="24.95" customHeight="1" x14ac:dyDescent="0.25"/>
    <row r="560" ht="24.95" customHeight="1" x14ac:dyDescent="0.25"/>
    <row r="561" ht="24.95" customHeight="1" x14ac:dyDescent="0.25"/>
    <row r="562" ht="24.95" customHeight="1" x14ac:dyDescent="0.25"/>
    <row r="563" ht="24.95" customHeight="1" x14ac:dyDescent="0.25"/>
    <row r="564" ht="24.95" customHeight="1" x14ac:dyDescent="0.25"/>
    <row r="565" ht="24.95" customHeight="1" x14ac:dyDescent="0.25"/>
    <row r="566" ht="24.95" customHeight="1" x14ac:dyDescent="0.25"/>
    <row r="567" ht="24.95" customHeight="1" x14ac:dyDescent="0.25"/>
    <row r="568" ht="24.95" customHeight="1" x14ac:dyDescent="0.25"/>
    <row r="569" ht="24.95" customHeight="1" x14ac:dyDescent="0.25"/>
    <row r="570" ht="24.95" customHeight="1" x14ac:dyDescent="0.25"/>
    <row r="571" ht="24.95" customHeight="1" x14ac:dyDescent="0.25"/>
    <row r="572" ht="24.95" customHeight="1" x14ac:dyDescent="0.25"/>
    <row r="573" ht="24.95" customHeight="1" x14ac:dyDescent="0.25"/>
    <row r="574" ht="24.95" customHeight="1" x14ac:dyDescent="0.25"/>
    <row r="575" ht="24.95" customHeight="1" x14ac:dyDescent="0.25"/>
    <row r="576" ht="24.95" customHeight="1" x14ac:dyDescent="0.25"/>
    <row r="577" ht="24.95" customHeight="1" x14ac:dyDescent="0.25"/>
    <row r="578" ht="24.95" customHeight="1" x14ac:dyDescent="0.25"/>
    <row r="579" ht="24.95" customHeight="1" x14ac:dyDescent="0.25"/>
    <row r="580" ht="24.95" customHeight="1" x14ac:dyDescent="0.25"/>
    <row r="581" ht="24.95" customHeight="1" x14ac:dyDescent="0.25"/>
    <row r="582" ht="24.95" customHeight="1" x14ac:dyDescent="0.25"/>
    <row r="583" ht="24.95" customHeight="1" x14ac:dyDescent="0.25"/>
    <row r="584" ht="24.95" customHeight="1" x14ac:dyDescent="0.25"/>
    <row r="585" ht="24.95" customHeight="1" x14ac:dyDescent="0.25"/>
    <row r="586" ht="24.95" customHeight="1" x14ac:dyDescent="0.25"/>
    <row r="587" ht="24.95" customHeight="1" x14ac:dyDescent="0.25"/>
    <row r="588" ht="24.95" customHeight="1" x14ac:dyDescent="0.25"/>
    <row r="589" ht="24.95" customHeight="1" x14ac:dyDescent="0.25"/>
    <row r="590" ht="24.95" customHeight="1" x14ac:dyDescent="0.25"/>
    <row r="591" ht="24.95" customHeight="1" x14ac:dyDescent="0.25"/>
    <row r="592" ht="24.95" customHeight="1" x14ac:dyDescent="0.25"/>
    <row r="593" ht="24.95" customHeight="1" x14ac:dyDescent="0.25"/>
    <row r="594" ht="24.95" customHeight="1" x14ac:dyDescent="0.25"/>
    <row r="595" ht="24.95" customHeight="1" x14ac:dyDescent="0.25"/>
    <row r="596" ht="24.95" customHeight="1" x14ac:dyDescent="0.25"/>
    <row r="597" ht="24.95" customHeight="1" x14ac:dyDescent="0.25"/>
    <row r="598" ht="24.95" customHeight="1" x14ac:dyDescent="0.25"/>
    <row r="599" ht="24.95" customHeight="1" x14ac:dyDescent="0.25"/>
    <row r="600" ht="24.95" customHeight="1" x14ac:dyDescent="0.25"/>
    <row r="601" ht="24.95" customHeight="1" x14ac:dyDescent="0.25"/>
    <row r="602" ht="24.95" customHeight="1" x14ac:dyDescent="0.25"/>
    <row r="603" ht="24.95" customHeight="1" x14ac:dyDescent="0.25"/>
    <row r="604" ht="24.95" customHeight="1" x14ac:dyDescent="0.25"/>
    <row r="605" ht="24.95" customHeight="1" x14ac:dyDescent="0.25"/>
    <row r="606" ht="24.95" customHeight="1" x14ac:dyDescent="0.25"/>
    <row r="607" ht="24.95" customHeight="1" x14ac:dyDescent="0.25"/>
    <row r="608" ht="24.95" customHeight="1" x14ac:dyDescent="0.25"/>
    <row r="609" ht="24.95" customHeight="1" x14ac:dyDescent="0.25"/>
    <row r="610" ht="24.95" customHeight="1" x14ac:dyDescent="0.25"/>
    <row r="611" ht="24.95" customHeight="1" x14ac:dyDescent="0.25"/>
    <row r="612" ht="24.95" customHeight="1" x14ac:dyDescent="0.25"/>
    <row r="613" ht="24.95" customHeight="1" x14ac:dyDescent="0.25"/>
    <row r="614" ht="24.95" customHeight="1" x14ac:dyDescent="0.25"/>
    <row r="615" ht="24.95" customHeight="1" x14ac:dyDescent="0.25"/>
    <row r="616" ht="24.95" customHeight="1" x14ac:dyDescent="0.25"/>
    <row r="617" ht="24.95" customHeight="1" x14ac:dyDescent="0.25"/>
    <row r="618" ht="24.95" customHeight="1" x14ac:dyDescent="0.25"/>
    <row r="619" ht="24.95" customHeight="1" x14ac:dyDescent="0.25"/>
    <row r="620" ht="24.95" customHeight="1" x14ac:dyDescent="0.25"/>
    <row r="621" ht="24.95" customHeight="1" x14ac:dyDescent="0.25"/>
    <row r="622" ht="24.95" customHeight="1" x14ac:dyDescent="0.25"/>
    <row r="623" ht="24.95" customHeight="1" x14ac:dyDescent="0.25"/>
    <row r="624" ht="24.95" customHeight="1" x14ac:dyDescent="0.25"/>
    <row r="625" ht="24.95" customHeight="1" x14ac:dyDescent="0.25"/>
    <row r="626" ht="24.95" customHeight="1" x14ac:dyDescent="0.25"/>
    <row r="627" ht="24.95" customHeight="1" x14ac:dyDescent="0.25"/>
    <row r="628" ht="24.95" customHeight="1" x14ac:dyDescent="0.25"/>
    <row r="629" ht="24.95" customHeight="1" x14ac:dyDescent="0.25"/>
    <row r="630" ht="24.95" customHeight="1" x14ac:dyDescent="0.25"/>
    <row r="631" ht="24.95" customHeight="1" x14ac:dyDescent="0.25"/>
    <row r="632" ht="24.95" customHeight="1" x14ac:dyDescent="0.25"/>
    <row r="633" ht="24.95" customHeight="1" x14ac:dyDescent="0.25"/>
    <row r="634" ht="24.95" customHeight="1" x14ac:dyDescent="0.25"/>
    <row r="635" ht="24.95" customHeight="1" x14ac:dyDescent="0.25"/>
    <row r="636" ht="24.95" customHeight="1" x14ac:dyDescent="0.25"/>
    <row r="637" ht="24.95" customHeight="1" x14ac:dyDescent="0.25"/>
    <row r="638" ht="24.95" customHeight="1" x14ac:dyDescent="0.25"/>
    <row r="639" ht="24.95" customHeight="1" x14ac:dyDescent="0.25"/>
    <row r="640" ht="24.95" customHeight="1" x14ac:dyDescent="0.25"/>
    <row r="641" ht="24.95" customHeight="1" x14ac:dyDescent="0.25"/>
    <row r="642" ht="24.95" customHeight="1" x14ac:dyDescent="0.25"/>
    <row r="643" ht="24.95" customHeight="1" x14ac:dyDescent="0.25"/>
    <row r="644" ht="24.95" customHeight="1" x14ac:dyDescent="0.25"/>
    <row r="645" ht="24.95" customHeight="1" x14ac:dyDescent="0.25"/>
    <row r="646" ht="24.95" customHeight="1" x14ac:dyDescent="0.25"/>
    <row r="647" ht="24.95" customHeight="1" x14ac:dyDescent="0.25"/>
    <row r="648" ht="24.95" customHeight="1" x14ac:dyDescent="0.25"/>
    <row r="649" ht="24.95" customHeight="1" x14ac:dyDescent="0.25"/>
    <row r="650" ht="24.95" customHeight="1" x14ac:dyDescent="0.25"/>
    <row r="651" ht="24.95" customHeight="1" x14ac:dyDescent="0.25"/>
    <row r="652" ht="24.95" customHeight="1" x14ac:dyDescent="0.25"/>
    <row r="653" ht="24.95" customHeight="1" x14ac:dyDescent="0.25"/>
    <row r="654" ht="24.95" customHeight="1" x14ac:dyDescent="0.25"/>
    <row r="655" ht="24.95" customHeight="1" x14ac:dyDescent="0.25"/>
    <row r="656" ht="24.95" customHeight="1" x14ac:dyDescent="0.25"/>
    <row r="657" ht="24.95" customHeight="1" x14ac:dyDescent="0.25"/>
    <row r="658" ht="24.95" customHeight="1" x14ac:dyDescent="0.25"/>
    <row r="659" ht="24.95" customHeight="1" x14ac:dyDescent="0.25"/>
    <row r="660" ht="24.95" customHeight="1" x14ac:dyDescent="0.25"/>
    <row r="661" ht="24.95" customHeight="1" x14ac:dyDescent="0.25"/>
    <row r="662" ht="24.95" customHeight="1" x14ac:dyDescent="0.25"/>
    <row r="663" ht="24.95" customHeight="1" x14ac:dyDescent="0.25"/>
    <row r="664" ht="24.95" customHeight="1" x14ac:dyDescent="0.25"/>
    <row r="665" ht="24.95" customHeight="1" x14ac:dyDescent="0.25"/>
    <row r="666" ht="24.95" customHeight="1" x14ac:dyDescent="0.25"/>
    <row r="667" ht="24.95" customHeight="1" x14ac:dyDescent="0.25"/>
    <row r="668" ht="24.95" customHeight="1" x14ac:dyDescent="0.25"/>
    <row r="669" ht="24.95" customHeight="1" x14ac:dyDescent="0.25"/>
    <row r="670" ht="24.95" customHeight="1" x14ac:dyDescent="0.25"/>
    <row r="671" ht="24.95" customHeight="1" x14ac:dyDescent="0.25"/>
    <row r="672" ht="24.95" customHeight="1" x14ac:dyDescent="0.25"/>
    <row r="673" ht="24.95" customHeight="1" x14ac:dyDescent="0.25"/>
    <row r="674" ht="24.95" customHeight="1" x14ac:dyDescent="0.25"/>
    <row r="675" ht="24.95" customHeight="1" x14ac:dyDescent="0.25"/>
    <row r="676" ht="24.95" customHeight="1" x14ac:dyDescent="0.25"/>
    <row r="677" ht="24.95" customHeight="1" x14ac:dyDescent="0.25"/>
    <row r="678" ht="24.95" customHeight="1" x14ac:dyDescent="0.25"/>
    <row r="679" ht="24.95" customHeight="1" x14ac:dyDescent="0.25"/>
    <row r="680" ht="24.95" customHeight="1" x14ac:dyDescent="0.25"/>
    <row r="681" ht="24.95" customHeight="1" x14ac:dyDescent="0.25"/>
    <row r="682" ht="24.95" customHeight="1" x14ac:dyDescent="0.25"/>
    <row r="683" ht="24.95" customHeight="1" x14ac:dyDescent="0.25"/>
    <row r="684" ht="24.95" customHeight="1" x14ac:dyDescent="0.25"/>
    <row r="685" ht="24.95" customHeight="1" x14ac:dyDescent="0.25"/>
    <row r="686" ht="24.95" customHeight="1" x14ac:dyDescent="0.25"/>
    <row r="687" ht="24.95" customHeight="1" x14ac:dyDescent="0.25"/>
    <row r="688" ht="24.95" customHeight="1" x14ac:dyDescent="0.25"/>
    <row r="689" ht="24.95" customHeight="1" x14ac:dyDescent="0.25"/>
    <row r="690" ht="24.95" customHeight="1" x14ac:dyDescent="0.25"/>
    <row r="691" ht="24.95" customHeight="1" x14ac:dyDescent="0.25"/>
    <row r="692" ht="24.95" customHeight="1" x14ac:dyDescent="0.25"/>
    <row r="693" ht="24.95" customHeight="1" x14ac:dyDescent="0.25"/>
    <row r="694" ht="24.95" customHeight="1" x14ac:dyDescent="0.25"/>
    <row r="695" ht="24.95" customHeight="1" x14ac:dyDescent="0.25"/>
    <row r="696" ht="24.95" customHeight="1" x14ac:dyDescent="0.25"/>
    <row r="697" ht="24.95" customHeight="1" x14ac:dyDescent="0.25"/>
    <row r="698" ht="24.95" customHeight="1" x14ac:dyDescent="0.25"/>
    <row r="699" ht="24.95" customHeight="1" x14ac:dyDescent="0.25"/>
    <row r="700" ht="24.95" customHeight="1" x14ac:dyDescent="0.25"/>
    <row r="701" ht="24.95" customHeight="1" x14ac:dyDescent="0.25"/>
    <row r="702" ht="24.95" customHeight="1" x14ac:dyDescent="0.25"/>
    <row r="703" ht="24.95" customHeight="1" x14ac:dyDescent="0.25"/>
    <row r="704" ht="24.95" customHeight="1" x14ac:dyDescent="0.25"/>
  </sheetData>
  <sheetProtection algorithmName="SHA-512" hashValue="lrJ33tPdpegkBoD2ecbXUl+f59c/A8sOMbbyOm/5Sruflu5OUBnqcHC8jwL7hLFKVPZmxbYhi5a4/qHORZDxDQ==" saltValue="MMtlZxdSNSoeP5B4VJeaDQ==" spinCount="100000" sheet="1" objects="1" selectLockedCells="1"/>
  <mergeCells count="32">
    <mergeCell ref="C31:U31"/>
    <mergeCell ref="D17:F17"/>
    <mergeCell ref="C32:U33"/>
    <mergeCell ref="C28:J28"/>
    <mergeCell ref="L28:U28"/>
    <mergeCell ref="K23:L23"/>
    <mergeCell ref="S24:T24"/>
    <mergeCell ref="O23:P23"/>
    <mergeCell ref="S23:T23"/>
    <mergeCell ref="G23:H23"/>
    <mergeCell ref="G17:H17"/>
    <mergeCell ref="K19:L19"/>
    <mergeCell ref="S19:T19"/>
    <mergeCell ref="O19:P19"/>
    <mergeCell ref="K21:L21"/>
    <mergeCell ref="G21:H21"/>
    <mergeCell ref="C8:Q8"/>
    <mergeCell ref="K2:M3"/>
    <mergeCell ref="C6:U6"/>
    <mergeCell ref="G15:I15"/>
    <mergeCell ref="C13:F13"/>
    <mergeCell ref="C15:F15"/>
    <mergeCell ref="G13:I13"/>
    <mergeCell ref="K13:M13"/>
    <mergeCell ref="O13:Q13"/>
    <mergeCell ref="K15:M15"/>
    <mergeCell ref="S15:U15"/>
    <mergeCell ref="O21:P21"/>
    <mergeCell ref="S21:T21"/>
    <mergeCell ref="K17:L17"/>
    <mergeCell ref="S13:U13"/>
    <mergeCell ref="O15:Q15"/>
  </mergeCells>
  <printOptions horizontalCentered="1" verticalCentered="1"/>
  <pageMargins left="0.23622047244094491" right="0.23622047244094491" top="0.39370078740157483" bottom="0.39370078740157483"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85725</xdr:colOff>
                    <xdr:row>8</xdr:row>
                    <xdr:rowOff>57150</xdr:rowOff>
                  </from>
                  <to>
                    <xdr:col>2</xdr:col>
                    <xdr:colOff>304800</xdr:colOff>
                    <xdr:row>8</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85725</xdr:colOff>
                    <xdr:row>9</xdr:row>
                    <xdr:rowOff>57150</xdr:rowOff>
                  </from>
                  <to>
                    <xdr:col>2</xdr:col>
                    <xdr:colOff>304800</xdr:colOff>
                    <xdr:row>9</xdr:row>
                    <xdr:rowOff>276225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10</xdr:col>
                    <xdr:colOff>85725</xdr:colOff>
                    <xdr:row>8</xdr:row>
                    <xdr:rowOff>57150</xdr:rowOff>
                  </from>
                  <to>
                    <xdr:col>10</xdr:col>
                    <xdr:colOff>304800</xdr:colOff>
                    <xdr:row>8</xdr:row>
                    <xdr:rowOff>276225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10</xdr:col>
                    <xdr:colOff>85725</xdr:colOff>
                    <xdr:row>9</xdr:row>
                    <xdr:rowOff>57150</xdr:rowOff>
                  </from>
                  <to>
                    <xdr:col>10</xdr:col>
                    <xdr:colOff>304800</xdr:colOff>
                    <xdr:row>9</xdr:row>
                    <xdr:rowOff>276225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C24F076F-6F91-4F25-8EA5-C67A00289E1D}">
            <xm:f>Berechnung_Listen!$C$37&lt;&gt;TRUE</xm:f>
            <x14:dxf>
              <font>
                <color theme="0" tint="-0.24994659260841701"/>
              </font>
            </x14:dxf>
          </x14:cfRule>
          <xm:sqref>D17:F17 F21</xm:sqref>
        </x14:conditionalFormatting>
        <x14:conditionalFormatting xmlns:xm="http://schemas.microsoft.com/office/excel/2006/main">
          <x14:cfRule type="expression" priority="18" id="{31BA336F-208B-4869-B2A7-2C0669192DAA}">
            <xm:f>Berechnung_Listen!$C$37&lt;&gt;TRUE</xm:f>
            <x14:dxf>
              <font>
                <color theme="0" tint="-0.24994659260841701"/>
              </font>
              <fill>
                <patternFill patternType="none">
                  <bgColor auto="1"/>
                </patternFill>
              </fill>
            </x14:dxf>
          </x14:cfRule>
          <xm:sqref>G15:G16 G23 I23</xm:sqref>
        </x14:conditionalFormatting>
        <x14:conditionalFormatting xmlns:xm="http://schemas.microsoft.com/office/excel/2006/main">
          <x14:cfRule type="expression" priority="17" id="{6D7B9FAD-0E10-4249-9E9C-12A134278BA4}">
            <xm:f>Berechnung_Listen!$C$37&lt;&gt;TRUE</xm:f>
            <x14:dxf>
              <font>
                <color theme="0" tint="-0.24994659260841701"/>
              </font>
              <fill>
                <patternFill patternType="lightUp">
                  <bgColor auto="1"/>
                </patternFill>
              </fill>
            </x14:dxf>
          </x14:cfRule>
          <xm:sqref>G17:I17</xm:sqref>
        </x14:conditionalFormatting>
        <x14:conditionalFormatting xmlns:xm="http://schemas.microsoft.com/office/excel/2006/main">
          <x14:cfRule type="expression" priority="10" id="{9DD9E5BD-4722-4B37-BD18-5497E33BFB0B}">
            <xm:f>Berechnung_Listen!$C$37&lt;&gt;TRUE</xm:f>
            <x14:dxf>
              <font>
                <color theme="0" tint="-0.24994659260841701"/>
              </font>
              <fill>
                <patternFill patternType="lightUp">
                  <bgColor auto="1"/>
                </patternFill>
              </fill>
            </x14:dxf>
          </x14:cfRule>
          <xm:sqref>G21:I21</xm:sqref>
        </x14:conditionalFormatting>
        <x14:conditionalFormatting xmlns:xm="http://schemas.microsoft.com/office/excel/2006/main">
          <x14:cfRule type="expression" priority="1" id="{BB071AB2-0AA0-469E-A433-09D9EEF34C4C}">
            <xm:f>Berechnung_Listen!$C$45&lt;&gt;TRUE</xm:f>
            <x14:dxf>
              <font>
                <color theme="0" tint="-0.24994659260841701"/>
              </font>
            </x14:dxf>
          </x14:cfRule>
          <xm:sqref>J17 J19</xm:sqref>
        </x14:conditionalFormatting>
        <x14:conditionalFormatting xmlns:xm="http://schemas.microsoft.com/office/excel/2006/main">
          <x14:cfRule type="expression" priority="23" id="{C55FA4CA-BD5A-41C2-86E0-0CE2AACBCE3F}">
            <xm:f>Berechnung_Listen!$C$45&lt;&gt;TRUE</xm:f>
            <x14:dxf>
              <font>
                <color theme="0" tint="-0.24994659260841701"/>
              </font>
              <fill>
                <patternFill patternType="lightUp">
                  <bgColor auto="1"/>
                </patternFill>
              </fill>
            </x14:dxf>
          </x14:cfRule>
          <xm:sqref>K15 K19:M19</xm:sqref>
        </x14:conditionalFormatting>
        <x14:conditionalFormatting xmlns:xm="http://schemas.microsoft.com/office/excel/2006/main">
          <x14:cfRule type="expression" priority="5" id="{209EB6BD-B77E-4286-8735-DCEA508200C1}">
            <xm:f>Berechnung_Listen!$C$45&lt;&gt;TRUE</xm:f>
            <x14:dxf>
              <font>
                <color theme="0" tint="-0.24994659260841701"/>
              </font>
              <fill>
                <patternFill patternType="lightUp">
                  <bgColor auto="1"/>
                </patternFill>
              </fill>
            </x14:dxf>
          </x14:cfRule>
          <xm:sqref>K17:M17</xm:sqref>
        </x14:conditionalFormatting>
        <x14:conditionalFormatting xmlns:xm="http://schemas.microsoft.com/office/excel/2006/main">
          <x14:cfRule type="expression" priority="13" id="{9D5294DF-A9E5-409D-9D05-ADD077B2E64E}">
            <xm:f>Berechnung_Listen!$C$45&lt;&gt;TRUE</xm:f>
            <x14:dxf>
              <font>
                <color theme="0" tint="-0.24994659260841701"/>
              </font>
              <fill>
                <patternFill patternType="lightUp">
                  <bgColor auto="1"/>
                </patternFill>
              </fill>
            </x14:dxf>
          </x14:cfRule>
          <xm:sqref>K21:M21</xm:sqref>
        </x14:conditionalFormatting>
        <x14:conditionalFormatting xmlns:xm="http://schemas.microsoft.com/office/excel/2006/main">
          <x14:cfRule type="expression" priority="26" id="{8A40B579-7E6C-4229-A0AF-D11C5162ABC1}">
            <xm:f>Berechnung_Listen!$C$45&lt;&gt;TRUE</xm:f>
            <x14:dxf>
              <font>
                <color theme="0" tint="-0.24994659260841701"/>
              </font>
              <fill>
                <patternFill>
                  <bgColor theme="0"/>
                </patternFill>
              </fill>
              <border>
                <left/>
                <right/>
                <top/>
                <bottom/>
                <vertical/>
                <horizontal/>
              </border>
            </x14:dxf>
          </x14:cfRule>
          <xm:sqref>K23:M23</xm:sqref>
        </x14:conditionalFormatting>
        <x14:conditionalFormatting xmlns:xm="http://schemas.microsoft.com/office/excel/2006/main">
          <x14:cfRule type="expression" priority="6" id="{540328A1-EA07-4291-BD75-0C9FEAAC5EF4}">
            <xm:f>Berechnung_Listen!$C$58&lt;&gt;TRUE</xm:f>
            <x14:dxf>
              <font>
                <color theme="0" tint="-0.24994659260841701"/>
              </font>
              <fill>
                <patternFill patternType="lightUp">
                  <bgColor auto="1"/>
                </patternFill>
              </fill>
            </x14:dxf>
          </x14:cfRule>
          <xm:sqref>O15</xm:sqref>
        </x14:conditionalFormatting>
        <x14:conditionalFormatting xmlns:xm="http://schemas.microsoft.com/office/excel/2006/main">
          <x14:cfRule type="expression" priority="22" id="{707D04C1-1396-4E4B-965B-1C28B45C539F}">
            <xm:f>Berechnung_Listen!$C$58&lt;&gt;TRUE</xm:f>
            <x14:dxf>
              <font>
                <color theme="0" tint="-0.24994659260841701"/>
              </font>
              <fill>
                <patternFill patternType="lightUp">
                  <bgColor theme="0"/>
                </patternFill>
              </fill>
            </x14:dxf>
          </x14:cfRule>
          <xm:sqref>O19:Q19</xm:sqref>
        </x14:conditionalFormatting>
        <x14:conditionalFormatting xmlns:xm="http://schemas.microsoft.com/office/excel/2006/main">
          <x14:cfRule type="expression" priority="12" id="{9FBFD4FB-365B-450B-94AC-D7A6642E772D}">
            <xm:f>Berechnung_Listen!$C$58&lt;&gt;TRUE</xm:f>
            <x14:dxf>
              <font>
                <color theme="0" tint="-0.24994659260841701"/>
              </font>
              <fill>
                <patternFill patternType="lightUp">
                  <bgColor theme="0"/>
                </patternFill>
              </fill>
            </x14:dxf>
          </x14:cfRule>
          <xm:sqref>O21:Q21</xm:sqref>
        </x14:conditionalFormatting>
        <x14:conditionalFormatting xmlns:xm="http://schemas.microsoft.com/office/excel/2006/main">
          <x14:cfRule type="expression" priority="21" id="{D1F0934D-6431-4FC6-AAFF-AF678D7CB7C8}">
            <xm:f>Berechnung_Listen!$C$58&lt;&gt;TRUE</xm:f>
            <x14:dxf>
              <font>
                <color theme="0" tint="-0.24994659260841701"/>
              </font>
            </x14:dxf>
          </x14:cfRule>
          <x14:cfRule type="expression" priority="25" id="{B7CD7358-8F7E-4997-83DB-362919963198}">
            <xm:f>Berechnung_Listen!$C$58&lt;&gt;TRUE</xm:f>
            <x14:dxf>
              <font>
                <color theme="0"/>
              </font>
              <numFmt numFmtId="0" formatCode="General"/>
              <fill>
                <patternFill>
                  <bgColor theme="0"/>
                </patternFill>
              </fill>
              <border>
                <left/>
                <right/>
                <top/>
                <bottom/>
                <vertical/>
                <horizontal/>
              </border>
            </x14:dxf>
          </x14:cfRule>
          <xm:sqref>O23:Q23</xm:sqref>
        </x14:conditionalFormatting>
        <x14:conditionalFormatting xmlns:xm="http://schemas.microsoft.com/office/excel/2006/main">
          <x14:cfRule type="expression" priority="19" id="{C392F034-E362-4C8E-A1FA-3092AEB27279}">
            <xm:f>Berechnung_Listen!$C$67&lt;&gt;TRUE</xm:f>
            <x14:dxf>
              <font>
                <color theme="0" tint="-0.24994659260841701"/>
              </font>
              <fill>
                <patternFill patternType="lightUp">
                  <bgColor theme="0"/>
                </patternFill>
              </fill>
            </x14:dxf>
          </x14:cfRule>
          <xm:sqref>S15 S19:U19</xm:sqref>
        </x14:conditionalFormatting>
        <x14:conditionalFormatting xmlns:xm="http://schemas.microsoft.com/office/excel/2006/main">
          <x14:cfRule type="expression" priority="11" id="{A330B306-31FD-402C-9893-A85031C9CF2E}">
            <xm:f>Berechnung_Listen!$C$67&lt;&gt;TRUE</xm:f>
            <x14:dxf>
              <font>
                <color theme="0" tint="-0.24994659260841701"/>
              </font>
              <fill>
                <patternFill patternType="lightUp">
                  <bgColor theme="0"/>
                </patternFill>
              </fill>
            </x14:dxf>
          </x14:cfRule>
          <xm:sqref>S21:U21</xm:sqref>
        </x14:conditionalFormatting>
        <x14:conditionalFormatting xmlns:xm="http://schemas.microsoft.com/office/excel/2006/main">
          <x14:cfRule type="expression" priority="20" id="{F43C6BA5-A09B-4237-93D4-8C77FF42D192}">
            <xm:f>Berechnung_Listen!$C$67&lt;&gt;TRUE</xm:f>
            <x14:dxf>
              <font>
                <color theme="0" tint="-0.24994659260841701"/>
              </font>
            </x14:dxf>
          </x14:cfRule>
          <x14:cfRule type="expression" priority="24" id="{60E310E4-E5C5-4AC2-B3F5-F8E470D83D7D}">
            <xm:f>Berechnung_Listen!$C$67&lt;&gt;TRUE</xm:f>
            <x14:dxf>
              <font>
                <color theme="0"/>
              </font>
              <fill>
                <patternFill>
                  <bgColor theme="0"/>
                </patternFill>
              </fill>
              <border>
                <left/>
                <right/>
                <top/>
                <bottom/>
                <vertical/>
                <horizontal/>
              </border>
            </x14:dxf>
          </x14:cfRule>
          <xm:sqref>S23:U23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67D59DE-E53C-4F85-B8E6-27A62C206180}">
          <x14:formula1>
            <xm:f>Berechnung_Listen!$J$6:$J$9</xm:f>
          </x14:formula1>
          <xm:sqref>O15:Q15</xm:sqref>
        </x14:dataValidation>
        <x14:dataValidation type="list" allowBlank="1" showInputMessage="1" showErrorMessage="1" xr:uid="{67A2FE74-EEA5-471C-BFC8-D54D4EFFC277}">
          <x14:formula1>
            <xm:f>Berechnung_Listen!$K$6:$K$10</xm:f>
          </x14:formula1>
          <xm:sqref>S15:U15</xm:sqref>
        </x14:dataValidation>
        <x14:dataValidation type="list" allowBlank="1" showInputMessage="1" showErrorMessage="1" xr:uid="{1D51E5FF-4594-468C-9C80-69977CDCEFD9}">
          <x14:formula1>
            <xm:f>Berechnung_Listen!$I$6:$I$9</xm:f>
          </x14:formula1>
          <xm:sqref>K15:M15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C1E91-0DE3-475F-85C1-B8BA7890D56C}">
  <sheetPr codeName="Tabelle3">
    <pageSetUpPr fitToPage="1"/>
  </sheetPr>
  <dimension ref="A2:AJ684"/>
  <sheetViews>
    <sheetView showGridLines="0" showRowColHeaders="0" topLeftCell="A8" zoomScale="120" zoomScaleNormal="120" workbookViewId="0">
      <selection activeCell="G25" sqref="G25"/>
    </sheetView>
  </sheetViews>
  <sheetFormatPr baseColWidth="10" defaultColWidth="11.42578125" defaultRowHeight="15" x14ac:dyDescent="0.25"/>
  <cols>
    <col min="1" max="2" width="5.7109375" style="48" customWidth="1"/>
    <col min="3" max="3" width="9.42578125" style="48" customWidth="1"/>
    <col min="4" max="4" width="8.7109375" style="48" customWidth="1"/>
    <col min="5" max="5" width="2.7109375" style="48" customWidth="1"/>
    <col min="6" max="9" width="5.7109375" style="48" customWidth="1"/>
    <col min="10" max="10" width="2.7109375" style="48" customWidth="1"/>
    <col min="11" max="13" width="5.7109375" style="48" customWidth="1"/>
    <col min="14" max="14" width="2.7109375" style="48" customWidth="1"/>
    <col min="15" max="17" width="5.7109375" style="48" customWidth="1"/>
    <col min="18" max="18" width="2.7109375" style="48" customWidth="1"/>
    <col min="19" max="20" width="5.7109375" style="48" customWidth="1"/>
    <col min="21" max="22" width="7.7109375" style="48" customWidth="1"/>
    <col min="23" max="220" width="5.7109375" style="48" customWidth="1"/>
    <col min="221" max="16384" width="11.42578125" style="48"/>
  </cols>
  <sheetData>
    <row r="2" spans="2:36" ht="24.95" customHeight="1" x14ac:dyDescent="0.25">
      <c r="B2" s="45"/>
      <c r="C2" s="46"/>
      <c r="D2" s="46"/>
      <c r="E2" s="46"/>
      <c r="F2" s="46"/>
      <c r="G2" s="46"/>
      <c r="H2" s="46"/>
      <c r="I2" s="46"/>
      <c r="J2" s="46"/>
      <c r="K2" s="131"/>
      <c r="L2" s="131"/>
      <c r="M2" s="131"/>
      <c r="N2" s="46"/>
      <c r="O2" s="46"/>
      <c r="P2" s="46"/>
      <c r="Q2" s="46"/>
      <c r="R2" s="46"/>
      <c r="S2" s="46"/>
      <c r="T2" s="46"/>
      <c r="U2" s="46"/>
      <c r="V2" s="47"/>
    </row>
    <row r="3" spans="2:36" ht="24.95" customHeight="1" x14ac:dyDescent="0.25">
      <c r="B3" s="49"/>
      <c r="C3"/>
      <c r="D3"/>
      <c r="E3"/>
      <c r="F3"/>
      <c r="G3"/>
      <c r="H3"/>
      <c r="I3"/>
      <c r="J3"/>
      <c r="K3" s="132"/>
      <c r="L3" s="132"/>
      <c r="M3" s="132"/>
      <c r="N3"/>
      <c r="O3"/>
      <c r="P3"/>
      <c r="Q3"/>
      <c r="R3"/>
      <c r="S3"/>
      <c r="T3"/>
      <c r="U3"/>
      <c r="V3" s="50"/>
    </row>
    <row r="4" spans="2:36" ht="9.9499999999999993" customHeight="1" x14ac:dyDescent="0.25">
      <c r="B4" s="49"/>
      <c r="C4"/>
      <c r="D4"/>
      <c r="E4"/>
      <c r="F4"/>
      <c r="G4"/>
      <c r="H4"/>
      <c r="I4"/>
      <c r="J4"/>
      <c r="K4"/>
      <c r="L4"/>
      <c r="M4"/>
      <c r="N4"/>
      <c r="O4"/>
      <c r="P4"/>
      <c r="Q4"/>
      <c r="R4"/>
      <c r="S4"/>
      <c r="T4"/>
      <c r="U4"/>
      <c r="V4" s="50"/>
    </row>
    <row r="5" spans="2:36" ht="24.95" customHeight="1" x14ac:dyDescent="0.35">
      <c r="B5" s="49"/>
      <c r="C5" s="52" t="s">
        <v>58</v>
      </c>
      <c r="D5"/>
      <c r="E5"/>
      <c r="F5"/>
      <c r="G5"/>
      <c r="H5"/>
      <c r="I5"/>
      <c r="J5"/>
      <c r="K5"/>
      <c r="L5"/>
      <c r="M5"/>
      <c r="N5"/>
      <c r="O5"/>
      <c r="P5"/>
      <c r="Q5"/>
      <c r="R5"/>
      <c r="S5"/>
      <c r="T5"/>
      <c r="U5"/>
      <c r="V5" s="50"/>
    </row>
    <row r="6" spans="2:36" ht="9.9499999999999993" customHeight="1" x14ac:dyDescent="0.25">
      <c r="B6" s="49"/>
      <c r="C6"/>
      <c r="D6"/>
      <c r="E6"/>
      <c r="F6"/>
      <c r="G6"/>
      <c r="H6"/>
      <c r="I6"/>
      <c r="J6"/>
      <c r="K6"/>
      <c r="L6"/>
      <c r="M6"/>
      <c r="N6"/>
      <c r="O6"/>
      <c r="P6"/>
      <c r="Q6"/>
      <c r="R6"/>
      <c r="S6"/>
      <c r="T6"/>
      <c r="U6"/>
      <c r="V6" s="50"/>
    </row>
    <row r="7" spans="2:36" ht="24.95" customHeight="1" x14ac:dyDescent="0.25">
      <c r="B7" s="49"/>
      <c r="C7" s="88" t="s">
        <v>72</v>
      </c>
      <c r="D7" s="89"/>
      <c r="E7" s="89"/>
      <c r="F7" s="89"/>
      <c r="G7" s="89"/>
      <c r="H7" s="89"/>
      <c r="I7" s="89"/>
      <c r="J7" s="89"/>
      <c r="K7" s="89"/>
      <c r="L7" s="89"/>
      <c r="M7" s="89"/>
      <c r="N7" s="89"/>
      <c r="O7" s="89"/>
      <c r="P7" s="89"/>
      <c r="Q7" s="89"/>
      <c r="R7" s="89"/>
      <c r="S7" s="89"/>
      <c r="T7" s="89"/>
      <c r="U7" s="89"/>
      <c r="V7" s="50"/>
    </row>
    <row r="8" spans="2:36" ht="78.95" customHeight="1" x14ac:dyDescent="0.25">
      <c r="B8" s="49"/>
      <c r="C8" s="141" t="s">
        <v>107</v>
      </c>
      <c r="D8" s="141"/>
      <c r="E8" s="141"/>
      <c r="F8" s="141"/>
      <c r="G8" s="141"/>
      <c r="H8" s="141"/>
      <c r="I8" s="141"/>
      <c r="J8" s="141"/>
      <c r="K8" s="141"/>
      <c r="L8" s="141"/>
      <c r="M8" s="141"/>
      <c r="N8" s="141"/>
      <c r="O8" s="141"/>
      <c r="P8" s="141"/>
      <c r="Q8" s="141"/>
      <c r="R8" s="141"/>
      <c r="S8" s="141"/>
      <c r="T8" s="141"/>
      <c r="U8" s="141"/>
      <c r="V8" s="50"/>
    </row>
    <row r="9" spans="2:36" ht="20.100000000000001" customHeight="1" x14ac:dyDescent="0.25">
      <c r="B9" s="49"/>
      <c r="C9" s="88" t="s">
        <v>66</v>
      </c>
      <c r="D9" s="91"/>
      <c r="E9" s="91"/>
      <c r="F9" s="91"/>
      <c r="G9" s="91"/>
      <c r="H9" s="91"/>
      <c r="I9" s="91"/>
      <c r="J9" s="56"/>
      <c r="K9" s="55"/>
      <c r="L9" s="55"/>
      <c r="M9" s="55"/>
      <c r="N9" s="57"/>
      <c r="O9" s="55"/>
      <c r="P9" s="55"/>
      <c r="Q9" s="55"/>
      <c r="R9" s="57"/>
      <c r="S9" s="91"/>
      <c r="T9" s="91"/>
      <c r="U9" s="91"/>
      <c r="V9" s="50"/>
      <c r="AA9" s="58"/>
      <c r="AB9" s="58"/>
      <c r="AC9" s="58"/>
      <c r="AD9" s="59"/>
      <c r="AE9" s="59"/>
      <c r="AF9" s="59"/>
      <c r="AG9" s="59"/>
      <c r="AH9" s="59"/>
      <c r="AI9" s="59"/>
      <c r="AJ9" s="58"/>
    </row>
    <row r="10" spans="2:36" ht="49.5" customHeight="1" x14ac:dyDescent="0.25">
      <c r="B10" s="49"/>
      <c r="C10" s="146" t="s">
        <v>127</v>
      </c>
      <c r="D10" s="146"/>
      <c r="E10" s="146"/>
      <c r="F10" s="146"/>
      <c r="G10" s="146"/>
      <c r="H10" s="146"/>
      <c r="I10" s="146"/>
      <c r="J10" s="146"/>
      <c r="K10" s="146"/>
      <c r="L10" s="146"/>
      <c r="M10" s="146"/>
      <c r="N10" s="146"/>
      <c r="O10" s="146"/>
      <c r="P10" s="146"/>
      <c r="Q10" s="146"/>
      <c r="R10" s="146"/>
      <c r="S10" s="146"/>
      <c r="T10" s="146"/>
      <c r="U10" s="146"/>
      <c r="V10" s="50"/>
    </row>
    <row r="11" spans="2:36" ht="5.0999999999999996" customHeight="1" x14ac:dyDescent="0.25">
      <c r="B11" s="49"/>
      <c r="C11" s="81"/>
      <c r="D11" s="81"/>
      <c r="E11" s="81"/>
      <c r="F11" s="81"/>
      <c r="G11" s="60"/>
      <c r="H11" s="60"/>
      <c r="I11" s="60"/>
      <c r="J11" s="60"/>
      <c r="K11" s="62"/>
      <c r="L11" s="62"/>
      <c r="M11" s="60"/>
      <c r="N11" s="60"/>
      <c r="O11" s="60"/>
      <c r="P11" s="60"/>
      <c r="Q11" s="60"/>
      <c r="R11" s="60"/>
      <c r="S11" s="60"/>
      <c r="T11" s="60"/>
      <c r="U11" s="60"/>
      <c r="V11" s="50"/>
    </row>
    <row r="12" spans="2:36" ht="20.100000000000001" customHeight="1" x14ac:dyDescent="0.25">
      <c r="B12" s="49"/>
      <c r="C12" s="88" t="s">
        <v>67</v>
      </c>
      <c r="D12"/>
      <c r="E12"/>
      <c r="F12"/>
      <c r="G12" s="60"/>
      <c r="H12" s="60"/>
      <c r="I12" s="60"/>
      <c r="J12" s="60"/>
      <c r="K12" s="60"/>
      <c r="L12" s="60"/>
      <c r="M12" s="60"/>
      <c r="N12" s="60"/>
      <c r="O12" s="60"/>
      <c r="P12" s="60"/>
      <c r="Q12" s="60"/>
      <c r="R12" s="60"/>
      <c r="S12" s="60"/>
      <c r="T12" s="60"/>
      <c r="U12" s="60"/>
      <c r="V12" s="50"/>
    </row>
    <row r="13" spans="2:36" ht="88.5" customHeight="1" x14ac:dyDescent="0.25">
      <c r="B13" s="49"/>
      <c r="C13" s="147" t="s">
        <v>117</v>
      </c>
      <c r="D13" s="147"/>
      <c r="E13" s="147"/>
      <c r="F13" s="147"/>
      <c r="G13" s="147"/>
      <c r="H13" s="147"/>
      <c r="I13" s="147"/>
      <c r="J13" s="147"/>
      <c r="K13" s="147"/>
      <c r="L13" s="147"/>
      <c r="M13" s="147"/>
      <c r="N13" s="147"/>
      <c r="O13" s="147"/>
      <c r="P13" s="147"/>
      <c r="Q13" s="147"/>
      <c r="R13" s="147"/>
      <c r="S13" s="147"/>
      <c r="T13" s="147"/>
      <c r="U13" s="147"/>
      <c r="V13" s="50"/>
    </row>
    <row r="14" spans="2:36" ht="5.0999999999999996" customHeight="1" x14ac:dyDescent="0.25">
      <c r="B14" s="49"/>
      <c r="C14" s="92"/>
      <c r="D14" s="92"/>
      <c r="E14" s="92"/>
      <c r="F14" s="92"/>
      <c r="G14" s="92"/>
      <c r="H14" s="92"/>
      <c r="I14" s="92"/>
      <c r="J14" s="92"/>
      <c r="K14" s="92"/>
      <c r="L14" s="92"/>
      <c r="M14" s="92"/>
      <c r="N14" s="92"/>
      <c r="O14" s="92"/>
      <c r="P14" s="92"/>
      <c r="Q14" s="92"/>
      <c r="R14" s="92"/>
      <c r="S14" s="92"/>
      <c r="T14" s="92"/>
      <c r="U14" s="92"/>
      <c r="V14" s="50"/>
    </row>
    <row r="15" spans="2:36" ht="20.100000000000001" customHeight="1" x14ac:dyDescent="0.25">
      <c r="B15" s="49"/>
      <c r="C15" s="88" t="s">
        <v>80</v>
      </c>
      <c r="D15"/>
      <c r="E15"/>
      <c r="F15"/>
      <c r="G15" s="60"/>
      <c r="H15" s="60"/>
      <c r="I15" s="60"/>
      <c r="J15" s="60"/>
      <c r="K15" s="60"/>
      <c r="L15" s="60"/>
      <c r="M15" s="60"/>
      <c r="N15" s="60"/>
      <c r="O15" s="60"/>
      <c r="P15" s="60"/>
      <c r="Q15" s="60"/>
      <c r="R15" s="60"/>
      <c r="S15" s="60"/>
      <c r="T15" s="60"/>
      <c r="U15" s="60"/>
      <c r="V15" s="50"/>
    </row>
    <row r="16" spans="2:36" ht="18" customHeight="1" x14ac:dyDescent="0.25">
      <c r="B16" s="49"/>
      <c r="C16" s="99" t="s">
        <v>81</v>
      </c>
      <c r="D16" s="79"/>
      <c r="E16" s="79" t="s">
        <v>125</v>
      </c>
      <c r="F16" s="79"/>
      <c r="G16" s="79"/>
      <c r="H16" s="79"/>
      <c r="I16" s="79"/>
      <c r="J16" s="79"/>
      <c r="K16" s="93"/>
      <c r="L16" s="93"/>
      <c r="M16" s="94"/>
      <c r="N16" s="79"/>
      <c r="O16" s="93"/>
      <c r="P16" s="93"/>
      <c r="Q16" s="94"/>
      <c r="R16" s="79"/>
      <c r="S16" s="93"/>
      <c r="T16" s="93"/>
      <c r="U16" s="94"/>
      <c r="V16" s="50"/>
    </row>
    <row r="17" spans="1:23" ht="18" customHeight="1" x14ac:dyDescent="0.25">
      <c r="B17" s="49"/>
      <c r="C17" s="79" t="s">
        <v>90</v>
      </c>
      <c r="D17" s="79"/>
      <c r="E17" s="79" t="s">
        <v>91</v>
      </c>
      <c r="F17" s="79"/>
      <c r="G17" s="79"/>
      <c r="H17" s="79"/>
      <c r="I17" s="79"/>
      <c r="J17" s="79"/>
      <c r="K17" s="79"/>
      <c r="L17" s="79"/>
      <c r="M17" s="79"/>
      <c r="N17" s="79"/>
      <c r="O17" s="79"/>
      <c r="P17" s="79"/>
      <c r="Q17" s="79"/>
      <c r="R17" s="79"/>
      <c r="S17" s="79"/>
      <c r="T17" s="79"/>
      <c r="U17" s="79"/>
      <c r="V17" s="50"/>
    </row>
    <row r="18" spans="1:23" ht="18" customHeight="1" x14ac:dyDescent="0.25">
      <c r="B18" s="49"/>
      <c r="C18" s="94"/>
      <c r="D18" s="87"/>
      <c r="E18" s="90" t="s">
        <v>92</v>
      </c>
      <c r="F18" s="79"/>
      <c r="G18" s="79"/>
      <c r="H18" s="79"/>
      <c r="I18" s="79"/>
      <c r="J18" s="79"/>
      <c r="K18" s="79"/>
      <c r="L18" s="79"/>
      <c r="M18" s="79"/>
      <c r="N18" s="79"/>
      <c r="O18" s="79"/>
      <c r="P18" s="79"/>
      <c r="Q18" s="79"/>
      <c r="R18" s="79"/>
      <c r="S18" s="93"/>
      <c r="T18" s="93"/>
      <c r="U18" s="94"/>
      <c r="V18" s="50"/>
    </row>
    <row r="19" spans="1:23" ht="18" customHeight="1" x14ac:dyDescent="0.25">
      <c r="B19" s="49"/>
      <c r="C19" s="79" t="s">
        <v>85</v>
      </c>
      <c r="D19" s="79"/>
      <c r="E19" s="79" t="s">
        <v>124</v>
      </c>
      <c r="F19" s="79"/>
      <c r="G19" s="79"/>
      <c r="H19" s="79"/>
      <c r="I19" s="79"/>
      <c r="J19" s="79"/>
      <c r="K19" s="79"/>
      <c r="L19" s="79"/>
      <c r="M19" s="79"/>
      <c r="N19" s="79"/>
      <c r="O19" s="79"/>
      <c r="P19" s="79"/>
      <c r="Q19" s="79"/>
      <c r="R19" s="79"/>
      <c r="S19" s="95"/>
      <c r="T19" s="95"/>
      <c r="U19" s="94"/>
      <c r="V19" s="50"/>
    </row>
    <row r="20" spans="1:23" ht="24.95" customHeight="1" x14ac:dyDescent="0.25">
      <c r="B20" s="49"/>
      <c r="C20" s="71"/>
      <c r="D20" s="79"/>
      <c r="E20" s="90"/>
      <c r="F20" s="79"/>
      <c r="G20" s="79"/>
      <c r="H20" s="79"/>
      <c r="I20" s="79"/>
      <c r="J20" s="79"/>
      <c r="K20" s="79"/>
      <c r="L20" s="79"/>
      <c r="M20" s="79"/>
      <c r="N20" s="79"/>
      <c r="O20" s="79"/>
      <c r="P20" s="79"/>
      <c r="Q20" s="79"/>
      <c r="R20" s="79"/>
      <c r="S20" s="79"/>
      <c r="T20" s="79"/>
      <c r="U20" s="79"/>
      <c r="V20" s="50"/>
    </row>
    <row r="21" spans="1:23" ht="24.95" customHeight="1" x14ac:dyDescent="0.25">
      <c r="B21" s="96"/>
      <c r="C21" s="97"/>
      <c r="D21" s="84"/>
      <c r="E21" s="84"/>
      <c r="F21" s="84"/>
      <c r="G21" s="84"/>
      <c r="H21" s="84"/>
      <c r="I21" s="84"/>
      <c r="J21" s="84"/>
      <c r="K21" s="84"/>
      <c r="L21" s="84"/>
      <c r="M21" s="84"/>
      <c r="N21" s="84"/>
      <c r="O21" s="84"/>
      <c r="P21" s="84"/>
      <c r="Q21" s="84"/>
      <c r="R21" s="84"/>
      <c r="S21" s="84"/>
      <c r="T21" s="84"/>
      <c r="U21" s="84"/>
      <c r="V21" s="98"/>
    </row>
    <row r="22" spans="1:23" ht="24.95" customHeight="1" x14ac:dyDescent="0.25">
      <c r="A22" s="77"/>
      <c r="B22" s="77"/>
      <c r="C22" s="77"/>
      <c r="D22" s="77"/>
      <c r="E22" s="77"/>
      <c r="F22" s="77"/>
      <c r="G22" s="77"/>
      <c r="H22" s="77"/>
      <c r="I22" s="77"/>
      <c r="J22" s="77"/>
      <c r="K22" s="77"/>
      <c r="L22" s="77"/>
      <c r="M22" s="77"/>
      <c r="N22" s="77"/>
      <c r="O22" s="77"/>
      <c r="P22" s="77"/>
      <c r="Q22" s="77"/>
      <c r="R22" s="77"/>
      <c r="S22" s="77"/>
      <c r="T22" s="77"/>
      <c r="U22" s="77"/>
      <c r="V22" s="77"/>
      <c r="W22" s="77"/>
    </row>
    <row r="23" spans="1:23" ht="24.95" customHeight="1" x14ac:dyDescent="0.25">
      <c r="A23" s="77"/>
      <c r="B23" s="77"/>
      <c r="C23" s="77"/>
      <c r="D23" s="77"/>
      <c r="E23" s="77"/>
      <c r="F23" s="77"/>
      <c r="G23" s="77"/>
      <c r="H23" s="77"/>
      <c r="I23" s="77"/>
      <c r="J23" s="77"/>
      <c r="K23" s="77"/>
      <c r="L23" s="77"/>
      <c r="M23" s="77"/>
      <c r="N23" s="77"/>
      <c r="O23" s="77"/>
      <c r="P23" s="77"/>
      <c r="Q23" s="77"/>
      <c r="R23" s="77"/>
      <c r="S23" s="77"/>
      <c r="T23" s="77"/>
      <c r="U23" s="77"/>
      <c r="V23" s="77"/>
      <c r="W23" s="77"/>
    </row>
    <row r="24" spans="1:23" ht="24.95" customHeight="1" x14ac:dyDescent="0.25">
      <c r="A24" s="77"/>
      <c r="B24" s="77"/>
      <c r="C24" s="77"/>
      <c r="D24" s="77"/>
      <c r="E24" s="77"/>
      <c r="F24" s="77"/>
      <c r="G24" s="77"/>
      <c r="H24" s="77"/>
      <c r="I24" s="77"/>
      <c r="J24" s="77"/>
      <c r="K24" s="77"/>
      <c r="L24" s="77"/>
      <c r="M24" s="77"/>
      <c r="N24" s="77"/>
      <c r="O24" s="77"/>
      <c r="P24" s="77"/>
      <c r="Q24" s="77"/>
      <c r="R24" s="77"/>
      <c r="S24" s="77"/>
      <c r="T24" s="77"/>
      <c r="U24" s="77"/>
      <c r="V24" s="77"/>
      <c r="W24" s="77"/>
    </row>
    <row r="25" spans="1:23" ht="24.95" customHeight="1" x14ac:dyDescent="0.25">
      <c r="A25" s="77"/>
      <c r="B25" s="77"/>
      <c r="C25" s="77"/>
      <c r="D25" s="77"/>
      <c r="E25" s="77"/>
      <c r="F25" s="77"/>
      <c r="G25" s="77"/>
      <c r="H25" s="77"/>
      <c r="I25" s="77"/>
      <c r="J25" s="77"/>
      <c r="K25" s="77"/>
      <c r="L25" s="77"/>
      <c r="M25" s="77"/>
      <c r="N25" s="77"/>
      <c r="O25" s="77"/>
      <c r="P25" s="77"/>
      <c r="Q25" s="77"/>
      <c r="R25" s="77"/>
      <c r="S25" s="77"/>
      <c r="T25" s="77"/>
      <c r="U25" s="77"/>
      <c r="V25" s="77"/>
      <c r="W25" s="77"/>
    </row>
    <row r="26" spans="1:23" ht="24.95" customHeight="1" x14ac:dyDescent="0.25">
      <c r="A26" s="77"/>
      <c r="B26" s="77"/>
      <c r="C26" s="77"/>
      <c r="D26" s="77"/>
      <c r="E26" s="77"/>
      <c r="F26" s="77"/>
      <c r="G26" s="77"/>
      <c r="H26" s="77"/>
      <c r="I26" s="77"/>
      <c r="J26" s="77"/>
      <c r="K26" s="77"/>
      <c r="L26" s="77"/>
      <c r="M26" s="77"/>
      <c r="N26" s="77"/>
      <c r="O26" s="77"/>
      <c r="P26" s="77"/>
      <c r="Q26" s="77"/>
      <c r="R26" s="77"/>
      <c r="S26" s="77"/>
      <c r="T26" s="77"/>
      <c r="U26" s="77"/>
      <c r="V26" s="77"/>
      <c r="W26" s="77"/>
    </row>
    <row r="27" spans="1:23" ht="24.95" customHeight="1" x14ac:dyDescent="0.25"/>
    <row r="28" spans="1:23" ht="24.95" customHeight="1" x14ac:dyDescent="0.25"/>
    <row r="29" spans="1:23" ht="24.95" customHeight="1" x14ac:dyDescent="0.25"/>
    <row r="30" spans="1:23" ht="24.95" customHeight="1" x14ac:dyDescent="0.25"/>
    <row r="31" spans="1:23" ht="24.95" customHeight="1" x14ac:dyDescent="0.25"/>
    <row r="32" spans="1:23" ht="24.95" customHeight="1" x14ac:dyDescent="0.25"/>
    <row r="33" ht="24.95" customHeight="1" x14ac:dyDescent="0.25"/>
    <row r="34" ht="24.95" customHeight="1" x14ac:dyDescent="0.25"/>
    <row r="35" ht="24.95" customHeight="1" x14ac:dyDescent="0.25"/>
    <row r="36" ht="24.95" customHeight="1" x14ac:dyDescent="0.25"/>
    <row r="37" ht="24.95" customHeight="1" x14ac:dyDescent="0.25"/>
    <row r="38" ht="24.95" customHeight="1" x14ac:dyDescent="0.25"/>
    <row r="39" ht="24.95" customHeight="1" x14ac:dyDescent="0.25"/>
    <row r="40" ht="24.95" customHeight="1" x14ac:dyDescent="0.25"/>
    <row r="41" ht="24.95" customHeight="1" x14ac:dyDescent="0.25"/>
    <row r="42" ht="24.95" customHeight="1" x14ac:dyDescent="0.25"/>
    <row r="43" ht="24.95" customHeight="1" x14ac:dyDescent="0.25"/>
    <row r="44" ht="24.95" customHeight="1" x14ac:dyDescent="0.25"/>
    <row r="45" ht="24.95" customHeight="1" x14ac:dyDescent="0.25"/>
    <row r="46" ht="24.95" customHeight="1" x14ac:dyDescent="0.25"/>
    <row r="47" ht="24.95" customHeight="1" x14ac:dyDescent="0.25"/>
    <row r="48" ht="24.95" customHeight="1" x14ac:dyDescent="0.25"/>
    <row r="49" ht="24.95" customHeight="1" x14ac:dyDescent="0.25"/>
    <row r="50" ht="24.95" customHeight="1" x14ac:dyDescent="0.25"/>
    <row r="51" ht="24.95" customHeight="1" x14ac:dyDescent="0.25"/>
    <row r="52" ht="24.95" customHeight="1" x14ac:dyDescent="0.25"/>
    <row r="53" ht="24.95" customHeight="1" x14ac:dyDescent="0.25"/>
    <row r="54" ht="24.95" customHeight="1" x14ac:dyDescent="0.25"/>
    <row r="55" ht="24.95" customHeight="1" x14ac:dyDescent="0.25"/>
    <row r="56" ht="24.95" customHeight="1" x14ac:dyDescent="0.25"/>
    <row r="57" ht="24.95" customHeight="1" x14ac:dyDescent="0.25"/>
    <row r="58" ht="24.95" customHeight="1" x14ac:dyDescent="0.25"/>
    <row r="59" ht="24.95" customHeight="1" x14ac:dyDescent="0.25"/>
    <row r="60" ht="24.95" customHeight="1" x14ac:dyDescent="0.25"/>
    <row r="61" ht="24.95" customHeight="1" x14ac:dyDescent="0.25"/>
    <row r="62" ht="24.95" customHeight="1" x14ac:dyDescent="0.25"/>
    <row r="63" ht="24.95" customHeight="1" x14ac:dyDescent="0.25"/>
    <row r="64" ht="24.95" customHeight="1" x14ac:dyDescent="0.25"/>
    <row r="65" ht="24.95" customHeight="1" x14ac:dyDescent="0.25"/>
    <row r="66" ht="24.95" customHeight="1" x14ac:dyDescent="0.25"/>
    <row r="67" ht="24.95" customHeight="1" x14ac:dyDescent="0.25"/>
    <row r="68" ht="24.95" customHeight="1" x14ac:dyDescent="0.25"/>
    <row r="69" ht="24.95" customHeight="1" x14ac:dyDescent="0.25"/>
    <row r="70" ht="24.95" customHeight="1" x14ac:dyDescent="0.25"/>
    <row r="71" ht="24.95" customHeight="1" x14ac:dyDescent="0.25"/>
    <row r="72" ht="24.95" customHeight="1" x14ac:dyDescent="0.25"/>
    <row r="73" ht="24.95" customHeight="1" x14ac:dyDescent="0.25"/>
    <row r="74" ht="24.95" customHeight="1" x14ac:dyDescent="0.25"/>
    <row r="75" ht="24.95" customHeight="1" x14ac:dyDescent="0.25"/>
    <row r="76" ht="24.95" customHeight="1" x14ac:dyDescent="0.25"/>
    <row r="77" ht="24.95" customHeight="1" x14ac:dyDescent="0.25"/>
    <row r="78" ht="24.95" customHeight="1" x14ac:dyDescent="0.25"/>
    <row r="79" ht="24.95" customHeight="1" x14ac:dyDescent="0.25"/>
    <row r="80" ht="24.95" customHeight="1" x14ac:dyDescent="0.25"/>
    <row r="81" ht="24.95" customHeight="1" x14ac:dyDescent="0.25"/>
    <row r="82" ht="24.95" customHeight="1" x14ac:dyDescent="0.25"/>
    <row r="83" ht="24.95" customHeight="1" x14ac:dyDescent="0.25"/>
    <row r="84" ht="24.95" customHeight="1" x14ac:dyDescent="0.25"/>
    <row r="85" ht="24.95" customHeight="1" x14ac:dyDescent="0.25"/>
    <row r="86" ht="24.95" customHeight="1" x14ac:dyDescent="0.25"/>
    <row r="87" ht="24.95" customHeight="1" x14ac:dyDescent="0.25"/>
    <row r="88" ht="24.95" customHeight="1" x14ac:dyDescent="0.25"/>
    <row r="89" ht="24.95" customHeight="1" x14ac:dyDescent="0.25"/>
    <row r="90" ht="24.95" customHeight="1" x14ac:dyDescent="0.25"/>
    <row r="91" ht="24.95" customHeight="1" x14ac:dyDescent="0.25"/>
    <row r="92" ht="24.95" customHeight="1" x14ac:dyDescent="0.25"/>
    <row r="93" ht="24.95" customHeight="1" x14ac:dyDescent="0.25"/>
    <row r="94" ht="24.95" customHeight="1" x14ac:dyDescent="0.25"/>
    <row r="95" ht="24.95" customHeight="1" x14ac:dyDescent="0.25"/>
    <row r="96" ht="24.95" customHeight="1" x14ac:dyDescent="0.25"/>
    <row r="97" ht="24.95" customHeight="1" x14ac:dyDescent="0.25"/>
    <row r="98" ht="24.95" customHeight="1" x14ac:dyDescent="0.25"/>
    <row r="99" ht="24.95" customHeight="1" x14ac:dyDescent="0.25"/>
    <row r="100" ht="24.95" customHeight="1" x14ac:dyDescent="0.25"/>
    <row r="101" ht="24.95" customHeight="1" x14ac:dyDescent="0.25"/>
    <row r="102" ht="24.95" customHeight="1" x14ac:dyDescent="0.25"/>
    <row r="103" ht="24.95" customHeight="1" x14ac:dyDescent="0.25"/>
    <row r="104" ht="24.95" customHeight="1" x14ac:dyDescent="0.25"/>
    <row r="105" ht="24.95" customHeight="1" x14ac:dyDescent="0.25"/>
    <row r="106" ht="24.95" customHeight="1" x14ac:dyDescent="0.25"/>
    <row r="107" ht="24.95" customHeight="1" x14ac:dyDescent="0.25"/>
    <row r="108" ht="24.95" customHeight="1" x14ac:dyDescent="0.25"/>
    <row r="109" ht="24.95" customHeight="1" x14ac:dyDescent="0.25"/>
    <row r="110" ht="24.95" customHeight="1" x14ac:dyDescent="0.25"/>
    <row r="111" ht="24.95" customHeight="1" x14ac:dyDescent="0.25"/>
    <row r="112" ht="24.95" customHeight="1" x14ac:dyDescent="0.25"/>
    <row r="113" ht="24.95" customHeight="1" x14ac:dyDescent="0.25"/>
    <row r="114" ht="24.95" customHeight="1" x14ac:dyDescent="0.25"/>
    <row r="115" ht="24.95" customHeight="1" x14ac:dyDescent="0.25"/>
    <row r="116" ht="24.95" customHeight="1" x14ac:dyDescent="0.25"/>
    <row r="117" ht="24.95" customHeight="1" x14ac:dyDescent="0.25"/>
    <row r="118" ht="24.95" customHeight="1" x14ac:dyDescent="0.25"/>
    <row r="119" ht="24.95" customHeight="1" x14ac:dyDescent="0.25"/>
    <row r="120" ht="24.95" customHeight="1" x14ac:dyDescent="0.25"/>
    <row r="121" ht="24.95" customHeight="1" x14ac:dyDescent="0.25"/>
    <row r="122" ht="24.95" customHeight="1" x14ac:dyDescent="0.25"/>
    <row r="123" ht="24.95" customHeight="1" x14ac:dyDescent="0.25"/>
    <row r="124" ht="24.95" customHeight="1" x14ac:dyDescent="0.25"/>
    <row r="125" ht="24.95" customHeight="1" x14ac:dyDescent="0.25"/>
    <row r="126" ht="24.95" customHeight="1" x14ac:dyDescent="0.25"/>
    <row r="127" ht="24.95" customHeight="1" x14ac:dyDescent="0.25"/>
    <row r="128" ht="24.95" customHeight="1" x14ac:dyDescent="0.25"/>
    <row r="129" ht="24.95" customHeight="1" x14ac:dyDescent="0.25"/>
    <row r="130" ht="24.95" customHeight="1" x14ac:dyDescent="0.25"/>
    <row r="131" ht="24.95" customHeight="1" x14ac:dyDescent="0.25"/>
    <row r="132" ht="24.95" customHeight="1" x14ac:dyDescent="0.25"/>
    <row r="133" ht="24.95" customHeight="1" x14ac:dyDescent="0.25"/>
    <row r="134" ht="24.95" customHeight="1" x14ac:dyDescent="0.25"/>
    <row r="135" ht="24.95" customHeight="1" x14ac:dyDescent="0.25"/>
    <row r="136" ht="24.95" customHeight="1" x14ac:dyDescent="0.25"/>
    <row r="137" ht="24.95" customHeight="1" x14ac:dyDescent="0.25"/>
    <row r="138" ht="24.95" customHeight="1" x14ac:dyDescent="0.25"/>
    <row r="139" ht="24.95" customHeight="1" x14ac:dyDescent="0.25"/>
    <row r="140" ht="24.95" customHeight="1" x14ac:dyDescent="0.25"/>
    <row r="141" ht="24.95" customHeight="1" x14ac:dyDescent="0.25"/>
    <row r="142" ht="24.95" customHeight="1" x14ac:dyDescent="0.25"/>
    <row r="143" ht="24.95" customHeight="1" x14ac:dyDescent="0.25"/>
    <row r="144" ht="24.95" customHeight="1" x14ac:dyDescent="0.25"/>
    <row r="145" ht="24.95" customHeight="1" x14ac:dyDescent="0.25"/>
    <row r="146" ht="24.95" customHeight="1" x14ac:dyDescent="0.25"/>
    <row r="147" ht="24.95" customHeight="1" x14ac:dyDescent="0.25"/>
    <row r="148" ht="24.95" customHeight="1" x14ac:dyDescent="0.25"/>
    <row r="149" ht="24.95" customHeight="1" x14ac:dyDescent="0.25"/>
    <row r="150" ht="24.95" customHeight="1" x14ac:dyDescent="0.25"/>
    <row r="151" ht="24.95" customHeight="1" x14ac:dyDescent="0.25"/>
    <row r="152" ht="24.95" customHeight="1" x14ac:dyDescent="0.25"/>
    <row r="153" ht="24.95" customHeight="1" x14ac:dyDescent="0.25"/>
    <row r="154" ht="24.95" customHeight="1" x14ac:dyDescent="0.25"/>
    <row r="155" ht="24.95" customHeight="1" x14ac:dyDescent="0.25"/>
    <row r="156" ht="24.95" customHeight="1" x14ac:dyDescent="0.25"/>
    <row r="157" ht="24.95" customHeight="1" x14ac:dyDescent="0.25"/>
    <row r="158" ht="24.95" customHeight="1" x14ac:dyDescent="0.25"/>
    <row r="159" ht="24.95" customHeight="1" x14ac:dyDescent="0.25"/>
    <row r="160" ht="24.95" customHeight="1" x14ac:dyDescent="0.25"/>
    <row r="161" ht="24.95" customHeight="1" x14ac:dyDescent="0.25"/>
    <row r="162" ht="24.95" customHeight="1" x14ac:dyDescent="0.25"/>
    <row r="163" ht="24.95" customHeight="1" x14ac:dyDescent="0.25"/>
    <row r="164" ht="24.95" customHeight="1" x14ac:dyDescent="0.25"/>
    <row r="165" ht="24.95" customHeight="1" x14ac:dyDescent="0.25"/>
    <row r="166" ht="24.95" customHeight="1" x14ac:dyDescent="0.25"/>
    <row r="167" ht="24.95" customHeight="1" x14ac:dyDescent="0.25"/>
    <row r="168" ht="24.95" customHeight="1" x14ac:dyDescent="0.25"/>
    <row r="169" ht="24.95" customHeight="1" x14ac:dyDescent="0.25"/>
    <row r="170" ht="24.95" customHeight="1" x14ac:dyDescent="0.25"/>
    <row r="171" ht="24.95" customHeight="1" x14ac:dyDescent="0.25"/>
    <row r="172" ht="24.95" customHeight="1" x14ac:dyDescent="0.25"/>
    <row r="173" ht="24.95" customHeight="1" x14ac:dyDescent="0.25"/>
    <row r="174" ht="24.95" customHeight="1" x14ac:dyDescent="0.25"/>
    <row r="175" ht="24.95" customHeight="1" x14ac:dyDescent="0.25"/>
    <row r="176" ht="24.95" customHeight="1" x14ac:dyDescent="0.25"/>
    <row r="177" ht="24.95" customHeight="1" x14ac:dyDescent="0.25"/>
    <row r="178" ht="24.95" customHeight="1" x14ac:dyDescent="0.25"/>
    <row r="179" ht="24.95" customHeight="1" x14ac:dyDescent="0.25"/>
    <row r="180" ht="24.95" customHeight="1" x14ac:dyDescent="0.25"/>
    <row r="181" ht="24.95" customHeight="1" x14ac:dyDescent="0.25"/>
    <row r="182" ht="24.95" customHeight="1" x14ac:dyDescent="0.25"/>
    <row r="183" ht="24.95" customHeight="1" x14ac:dyDescent="0.25"/>
    <row r="184" ht="24.95" customHeight="1" x14ac:dyDescent="0.25"/>
    <row r="185" ht="24.95" customHeight="1" x14ac:dyDescent="0.25"/>
    <row r="186" ht="24.95" customHeight="1" x14ac:dyDescent="0.25"/>
    <row r="187" ht="24.95" customHeight="1" x14ac:dyDescent="0.25"/>
    <row r="188" ht="24.95" customHeight="1" x14ac:dyDescent="0.25"/>
    <row r="189" ht="24.95" customHeight="1" x14ac:dyDescent="0.25"/>
    <row r="190" ht="24.95" customHeight="1" x14ac:dyDescent="0.25"/>
    <row r="191" ht="24.95" customHeight="1" x14ac:dyDescent="0.25"/>
    <row r="192" ht="24.95" customHeight="1" x14ac:dyDescent="0.25"/>
    <row r="193" ht="24.95" customHeight="1" x14ac:dyDescent="0.25"/>
    <row r="194" ht="24.95" customHeight="1" x14ac:dyDescent="0.25"/>
    <row r="195" ht="24.95" customHeight="1" x14ac:dyDescent="0.25"/>
    <row r="196" ht="24.95" customHeight="1" x14ac:dyDescent="0.25"/>
    <row r="197" ht="24.95" customHeight="1" x14ac:dyDescent="0.25"/>
    <row r="198" ht="24.95" customHeight="1" x14ac:dyDescent="0.25"/>
    <row r="199" ht="24.95" customHeight="1" x14ac:dyDescent="0.25"/>
    <row r="200" ht="24.95" customHeight="1" x14ac:dyDescent="0.25"/>
    <row r="201" ht="24.95" customHeight="1" x14ac:dyDescent="0.25"/>
    <row r="202" ht="24.95" customHeight="1" x14ac:dyDescent="0.25"/>
    <row r="203" ht="24.95" customHeight="1" x14ac:dyDescent="0.25"/>
    <row r="204" ht="24.95" customHeight="1" x14ac:dyDescent="0.25"/>
    <row r="205" ht="24.95" customHeight="1" x14ac:dyDescent="0.25"/>
    <row r="206" ht="24.95" customHeight="1" x14ac:dyDescent="0.25"/>
    <row r="207" ht="24.95" customHeight="1" x14ac:dyDescent="0.25"/>
    <row r="208" ht="24.95" customHeight="1" x14ac:dyDescent="0.25"/>
    <row r="209" ht="24.95" customHeight="1" x14ac:dyDescent="0.25"/>
    <row r="210" ht="24.95" customHeight="1" x14ac:dyDescent="0.25"/>
    <row r="211" ht="24.95" customHeight="1" x14ac:dyDescent="0.25"/>
    <row r="212" ht="24.95" customHeight="1" x14ac:dyDescent="0.25"/>
    <row r="213" ht="24.95" customHeight="1" x14ac:dyDescent="0.25"/>
    <row r="214" ht="24.95" customHeight="1" x14ac:dyDescent="0.25"/>
    <row r="215" ht="24.95" customHeight="1" x14ac:dyDescent="0.25"/>
    <row r="216" ht="24.95" customHeight="1" x14ac:dyDescent="0.25"/>
    <row r="217" ht="24.95" customHeight="1" x14ac:dyDescent="0.25"/>
    <row r="218" ht="24.95" customHeight="1" x14ac:dyDescent="0.25"/>
    <row r="219" ht="24.95" customHeight="1" x14ac:dyDescent="0.25"/>
    <row r="220" ht="24.95" customHeight="1" x14ac:dyDescent="0.25"/>
    <row r="221" ht="24.95" customHeight="1" x14ac:dyDescent="0.25"/>
    <row r="222" ht="24.95" customHeight="1" x14ac:dyDescent="0.25"/>
    <row r="223" ht="24.95" customHeight="1" x14ac:dyDescent="0.25"/>
    <row r="224" ht="24.95" customHeight="1" x14ac:dyDescent="0.25"/>
    <row r="225" ht="24.95" customHeight="1" x14ac:dyDescent="0.25"/>
    <row r="226" ht="24.95" customHeight="1" x14ac:dyDescent="0.25"/>
    <row r="227" ht="24.95" customHeight="1" x14ac:dyDescent="0.25"/>
    <row r="228" ht="24.95" customHeight="1" x14ac:dyDescent="0.25"/>
    <row r="229" ht="24.95" customHeight="1" x14ac:dyDescent="0.25"/>
    <row r="230" ht="24.95" customHeight="1" x14ac:dyDescent="0.25"/>
    <row r="231" ht="24.95" customHeight="1" x14ac:dyDescent="0.25"/>
    <row r="232" ht="24.95" customHeight="1" x14ac:dyDescent="0.25"/>
    <row r="233" ht="24.95" customHeight="1" x14ac:dyDescent="0.25"/>
    <row r="234" ht="24.95" customHeight="1" x14ac:dyDescent="0.25"/>
    <row r="235" ht="24.95" customHeight="1" x14ac:dyDescent="0.25"/>
    <row r="236" ht="24.95" customHeight="1" x14ac:dyDescent="0.25"/>
    <row r="237" ht="24.95" customHeight="1" x14ac:dyDescent="0.25"/>
    <row r="238" ht="24.95" customHeight="1" x14ac:dyDescent="0.25"/>
    <row r="239" ht="24.95" customHeight="1" x14ac:dyDescent="0.25"/>
    <row r="240" ht="24.95" customHeight="1" x14ac:dyDescent="0.25"/>
    <row r="241" ht="24.95" customHeight="1" x14ac:dyDescent="0.25"/>
    <row r="242" ht="24.95" customHeight="1" x14ac:dyDescent="0.25"/>
    <row r="243" ht="24.95" customHeight="1" x14ac:dyDescent="0.25"/>
    <row r="244" ht="24.95" customHeight="1" x14ac:dyDescent="0.25"/>
    <row r="245" ht="24.95" customHeight="1" x14ac:dyDescent="0.25"/>
    <row r="246" ht="24.95" customHeight="1" x14ac:dyDescent="0.25"/>
    <row r="247" ht="24.95" customHeight="1" x14ac:dyDescent="0.25"/>
    <row r="248" ht="24.95" customHeight="1" x14ac:dyDescent="0.25"/>
    <row r="249" ht="24.95" customHeight="1" x14ac:dyDescent="0.25"/>
    <row r="250" ht="24.95" customHeight="1" x14ac:dyDescent="0.25"/>
    <row r="251" ht="24.95" customHeight="1" x14ac:dyDescent="0.25"/>
    <row r="252" ht="24.95" customHeight="1" x14ac:dyDescent="0.25"/>
    <row r="253" ht="24.95" customHeight="1" x14ac:dyDescent="0.25"/>
    <row r="254" ht="24.95" customHeight="1" x14ac:dyDescent="0.25"/>
    <row r="255" ht="24.95" customHeight="1" x14ac:dyDescent="0.25"/>
    <row r="256" ht="24.95" customHeight="1" x14ac:dyDescent="0.25"/>
    <row r="257" ht="24.95" customHeight="1" x14ac:dyDescent="0.25"/>
    <row r="258" ht="24.95" customHeight="1" x14ac:dyDescent="0.25"/>
    <row r="259" ht="24.95" customHeight="1" x14ac:dyDescent="0.25"/>
    <row r="260" ht="24.95" customHeight="1" x14ac:dyDescent="0.25"/>
    <row r="261" ht="24.95" customHeight="1" x14ac:dyDescent="0.25"/>
    <row r="262" ht="24.95" customHeight="1" x14ac:dyDescent="0.25"/>
    <row r="263" ht="24.95" customHeight="1" x14ac:dyDescent="0.25"/>
    <row r="264" ht="24.95" customHeight="1" x14ac:dyDescent="0.25"/>
    <row r="265" ht="24.95" customHeight="1" x14ac:dyDescent="0.25"/>
    <row r="266" ht="24.95" customHeight="1" x14ac:dyDescent="0.25"/>
    <row r="267" ht="24.95" customHeight="1" x14ac:dyDescent="0.25"/>
    <row r="268" ht="24.95" customHeight="1" x14ac:dyDescent="0.25"/>
    <row r="269" ht="24.95" customHeight="1" x14ac:dyDescent="0.25"/>
    <row r="270" ht="24.95" customHeight="1" x14ac:dyDescent="0.25"/>
    <row r="271" ht="24.95" customHeight="1" x14ac:dyDescent="0.25"/>
    <row r="272" ht="24.95" customHeight="1" x14ac:dyDescent="0.25"/>
    <row r="273" ht="24.95" customHeight="1" x14ac:dyDescent="0.25"/>
    <row r="274" ht="24.95" customHeight="1" x14ac:dyDescent="0.25"/>
    <row r="275" ht="24.95" customHeight="1" x14ac:dyDescent="0.25"/>
    <row r="276" ht="24.95" customHeight="1" x14ac:dyDescent="0.25"/>
    <row r="277" ht="24.95" customHeight="1" x14ac:dyDescent="0.25"/>
    <row r="278" ht="24.95" customHeight="1" x14ac:dyDescent="0.25"/>
    <row r="279" ht="24.95" customHeight="1" x14ac:dyDescent="0.25"/>
    <row r="280" ht="24.95" customHeight="1" x14ac:dyDescent="0.25"/>
    <row r="281" ht="24.95" customHeight="1" x14ac:dyDescent="0.25"/>
    <row r="282" ht="24.95" customHeight="1" x14ac:dyDescent="0.25"/>
    <row r="283" ht="24.95" customHeight="1" x14ac:dyDescent="0.25"/>
    <row r="284" ht="24.95" customHeight="1" x14ac:dyDescent="0.25"/>
    <row r="285" ht="24.95" customHeight="1" x14ac:dyDescent="0.25"/>
    <row r="286" ht="24.95" customHeight="1" x14ac:dyDescent="0.25"/>
    <row r="287" ht="24.95" customHeight="1" x14ac:dyDescent="0.25"/>
    <row r="288" ht="24.95" customHeight="1" x14ac:dyDescent="0.25"/>
    <row r="289" ht="24.95" customHeight="1" x14ac:dyDescent="0.25"/>
    <row r="290" ht="24.95" customHeight="1" x14ac:dyDescent="0.25"/>
    <row r="291" ht="24.95" customHeight="1" x14ac:dyDescent="0.25"/>
    <row r="292" ht="24.95" customHeight="1" x14ac:dyDescent="0.25"/>
    <row r="293" ht="24.95" customHeight="1" x14ac:dyDescent="0.25"/>
    <row r="294" ht="24.95" customHeight="1" x14ac:dyDescent="0.25"/>
    <row r="295" ht="24.95" customHeight="1" x14ac:dyDescent="0.25"/>
    <row r="296" ht="24.95" customHeight="1" x14ac:dyDescent="0.25"/>
    <row r="297" ht="24.95" customHeight="1" x14ac:dyDescent="0.25"/>
    <row r="298" ht="24.95" customHeight="1" x14ac:dyDescent="0.25"/>
    <row r="299" ht="24.95" customHeight="1" x14ac:dyDescent="0.25"/>
    <row r="300" ht="24.95" customHeight="1" x14ac:dyDescent="0.25"/>
    <row r="301" ht="24.95" customHeight="1" x14ac:dyDescent="0.25"/>
    <row r="302" ht="24.95" customHeight="1" x14ac:dyDescent="0.25"/>
    <row r="303" ht="24.95" customHeight="1" x14ac:dyDescent="0.25"/>
    <row r="304" ht="24.95" customHeight="1" x14ac:dyDescent="0.25"/>
    <row r="305" ht="24.95" customHeight="1" x14ac:dyDescent="0.25"/>
    <row r="306" ht="24.95" customHeight="1" x14ac:dyDescent="0.25"/>
    <row r="307" ht="24.95" customHeight="1" x14ac:dyDescent="0.25"/>
    <row r="308" ht="24.95" customHeight="1" x14ac:dyDescent="0.25"/>
    <row r="309" ht="24.95" customHeight="1" x14ac:dyDescent="0.25"/>
    <row r="310" ht="24.95" customHeight="1" x14ac:dyDescent="0.25"/>
    <row r="311" ht="24.95" customHeight="1" x14ac:dyDescent="0.25"/>
    <row r="312" ht="24.95" customHeight="1" x14ac:dyDescent="0.25"/>
    <row r="313" ht="24.95" customHeight="1" x14ac:dyDescent="0.25"/>
    <row r="314" ht="24.95" customHeight="1" x14ac:dyDescent="0.25"/>
    <row r="315" ht="24.95" customHeight="1" x14ac:dyDescent="0.25"/>
    <row r="316" ht="24.95" customHeight="1" x14ac:dyDescent="0.25"/>
    <row r="317" ht="24.95" customHeight="1" x14ac:dyDescent="0.25"/>
    <row r="318" ht="24.95" customHeight="1" x14ac:dyDescent="0.25"/>
    <row r="319" ht="24.95" customHeight="1" x14ac:dyDescent="0.25"/>
    <row r="320" ht="24.95" customHeight="1" x14ac:dyDescent="0.25"/>
    <row r="321" ht="24.95" customHeight="1" x14ac:dyDescent="0.25"/>
    <row r="322" ht="24.95" customHeight="1" x14ac:dyDescent="0.25"/>
    <row r="323" ht="24.95" customHeight="1" x14ac:dyDescent="0.25"/>
    <row r="324" ht="24.95" customHeight="1" x14ac:dyDescent="0.25"/>
    <row r="325" ht="24.95" customHeight="1" x14ac:dyDescent="0.25"/>
    <row r="326" ht="24.95" customHeight="1" x14ac:dyDescent="0.25"/>
    <row r="327" ht="24.95" customHeight="1" x14ac:dyDescent="0.25"/>
    <row r="328" ht="24.95" customHeight="1" x14ac:dyDescent="0.25"/>
    <row r="329" ht="24.95" customHeight="1" x14ac:dyDescent="0.25"/>
    <row r="330" ht="24.95" customHeight="1" x14ac:dyDescent="0.25"/>
    <row r="331" ht="24.95" customHeight="1" x14ac:dyDescent="0.25"/>
    <row r="332" ht="24.95" customHeight="1" x14ac:dyDescent="0.25"/>
    <row r="333" ht="24.95" customHeight="1" x14ac:dyDescent="0.25"/>
    <row r="334" ht="24.95" customHeight="1" x14ac:dyDescent="0.25"/>
    <row r="335" ht="24.95" customHeight="1" x14ac:dyDescent="0.25"/>
    <row r="336" ht="24.95" customHeight="1" x14ac:dyDescent="0.25"/>
    <row r="337" ht="24.95" customHeight="1" x14ac:dyDescent="0.25"/>
    <row r="338" ht="24.95" customHeight="1" x14ac:dyDescent="0.25"/>
    <row r="339" ht="24.95" customHeight="1" x14ac:dyDescent="0.25"/>
    <row r="340" ht="24.95" customHeight="1" x14ac:dyDescent="0.25"/>
    <row r="341" ht="24.95" customHeight="1" x14ac:dyDescent="0.25"/>
    <row r="342" ht="24.95" customHeight="1" x14ac:dyDescent="0.25"/>
    <row r="343" ht="24.95" customHeight="1" x14ac:dyDescent="0.25"/>
    <row r="344" ht="24.95" customHeight="1" x14ac:dyDescent="0.25"/>
    <row r="345" ht="24.95" customHeight="1" x14ac:dyDescent="0.25"/>
    <row r="346" ht="24.95" customHeight="1" x14ac:dyDescent="0.25"/>
    <row r="347" ht="24.95" customHeight="1" x14ac:dyDescent="0.25"/>
    <row r="348" ht="24.95" customHeight="1" x14ac:dyDescent="0.25"/>
    <row r="349" ht="24.95" customHeight="1" x14ac:dyDescent="0.25"/>
    <row r="350" ht="24.95" customHeight="1" x14ac:dyDescent="0.25"/>
    <row r="351" ht="24.95" customHeight="1" x14ac:dyDescent="0.25"/>
    <row r="352" ht="24.95" customHeight="1" x14ac:dyDescent="0.25"/>
    <row r="353" ht="24.95" customHeight="1" x14ac:dyDescent="0.25"/>
    <row r="354" ht="24.95" customHeight="1" x14ac:dyDescent="0.25"/>
    <row r="355" ht="24.95" customHeight="1" x14ac:dyDescent="0.25"/>
    <row r="356" ht="24.95" customHeight="1" x14ac:dyDescent="0.25"/>
    <row r="357" ht="24.95" customHeight="1" x14ac:dyDescent="0.25"/>
    <row r="358" ht="24.95" customHeight="1" x14ac:dyDescent="0.25"/>
    <row r="359" ht="24.95" customHeight="1" x14ac:dyDescent="0.25"/>
    <row r="360" ht="24.95" customHeight="1" x14ac:dyDescent="0.25"/>
    <row r="361" ht="24.95" customHeight="1" x14ac:dyDescent="0.25"/>
    <row r="362" ht="24.95" customHeight="1" x14ac:dyDescent="0.25"/>
    <row r="363" ht="24.95" customHeight="1" x14ac:dyDescent="0.25"/>
    <row r="364" ht="24.95" customHeight="1" x14ac:dyDescent="0.25"/>
    <row r="365" ht="24.95" customHeight="1" x14ac:dyDescent="0.25"/>
    <row r="366" ht="24.95" customHeight="1" x14ac:dyDescent="0.25"/>
    <row r="367" ht="24.95" customHeight="1" x14ac:dyDescent="0.25"/>
    <row r="368" ht="24.95" customHeight="1" x14ac:dyDescent="0.25"/>
    <row r="369" ht="24.95" customHeight="1" x14ac:dyDescent="0.25"/>
    <row r="370" ht="24.95" customHeight="1" x14ac:dyDescent="0.25"/>
    <row r="371" ht="24.95" customHeight="1" x14ac:dyDescent="0.25"/>
    <row r="372" ht="24.95" customHeight="1" x14ac:dyDescent="0.25"/>
    <row r="373" ht="24.95" customHeight="1" x14ac:dyDescent="0.25"/>
    <row r="374" ht="24.95" customHeight="1" x14ac:dyDescent="0.25"/>
    <row r="375" ht="24.95" customHeight="1" x14ac:dyDescent="0.25"/>
    <row r="376" ht="24.95" customHeight="1" x14ac:dyDescent="0.25"/>
    <row r="377" ht="24.95" customHeight="1" x14ac:dyDescent="0.25"/>
    <row r="378" ht="24.95" customHeight="1" x14ac:dyDescent="0.25"/>
    <row r="379" ht="24.95" customHeight="1" x14ac:dyDescent="0.25"/>
    <row r="380" ht="24.95" customHeight="1" x14ac:dyDescent="0.25"/>
    <row r="381" ht="24.95" customHeight="1" x14ac:dyDescent="0.25"/>
    <row r="382" ht="24.95" customHeight="1" x14ac:dyDescent="0.25"/>
    <row r="383" ht="24.95" customHeight="1" x14ac:dyDescent="0.25"/>
    <row r="384" ht="24.95" customHeight="1" x14ac:dyDescent="0.25"/>
    <row r="385" ht="24.95" customHeight="1" x14ac:dyDescent="0.25"/>
    <row r="386" ht="24.95" customHeight="1" x14ac:dyDescent="0.25"/>
    <row r="387" ht="24.95" customHeight="1" x14ac:dyDescent="0.25"/>
    <row r="388" ht="24.95" customHeight="1" x14ac:dyDescent="0.25"/>
    <row r="389" ht="24.95" customHeight="1" x14ac:dyDescent="0.25"/>
    <row r="390" ht="24.95" customHeight="1" x14ac:dyDescent="0.25"/>
    <row r="391" ht="24.95" customHeight="1" x14ac:dyDescent="0.25"/>
    <row r="392" ht="24.95" customHeight="1" x14ac:dyDescent="0.25"/>
    <row r="393" ht="24.95" customHeight="1" x14ac:dyDescent="0.25"/>
    <row r="394" ht="24.95" customHeight="1" x14ac:dyDescent="0.25"/>
    <row r="395" ht="24.95" customHeight="1" x14ac:dyDescent="0.25"/>
    <row r="396" ht="24.95" customHeight="1" x14ac:dyDescent="0.25"/>
    <row r="397" ht="24.95" customHeight="1" x14ac:dyDescent="0.25"/>
    <row r="398" ht="24.95" customHeight="1" x14ac:dyDescent="0.25"/>
    <row r="399" ht="24.95" customHeight="1" x14ac:dyDescent="0.25"/>
    <row r="400" ht="24.95" customHeight="1" x14ac:dyDescent="0.25"/>
    <row r="401" ht="24.95" customHeight="1" x14ac:dyDescent="0.25"/>
    <row r="402" ht="24.95" customHeight="1" x14ac:dyDescent="0.25"/>
    <row r="403" ht="24.95" customHeight="1" x14ac:dyDescent="0.25"/>
    <row r="404" ht="24.95" customHeight="1" x14ac:dyDescent="0.25"/>
    <row r="405" ht="24.95" customHeight="1" x14ac:dyDescent="0.25"/>
    <row r="406" ht="24.95" customHeight="1" x14ac:dyDescent="0.25"/>
    <row r="407" ht="24.95" customHeight="1" x14ac:dyDescent="0.25"/>
    <row r="408" ht="24.95" customHeight="1" x14ac:dyDescent="0.25"/>
    <row r="409" ht="24.95" customHeight="1" x14ac:dyDescent="0.25"/>
    <row r="410" ht="24.95" customHeight="1" x14ac:dyDescent="0.25"/>
    <row r="411" ht="24.95" customHeight="1" x14ac:dyDescent="0.25"/>
    <row r="412" ht="24.95" customHeight="1" x14ac:dyDescent="0.25"/>
    <row r="413" ht="24.95" customHeight="1" x14ac:dyDescent="0.25"/>
    <row r="414" ht="24.95" customHeight="1" x14ac:dyDescent="0.25"/>
    <row r="415" ht="24.95" customHeight="1" x14ac:dyDescent="0.25"/>
    <row r="416" ht="24.95" customHeight="1" x14ac:dyDescent="0.25"/>
    <row r="417" ht="24.95" customHeight="1" x14ac:dyDescent="0.25"/>
    <row r="418" ht="24.95" customHeight="1" x14ac:dyDescent="0.25"/>
    <row r="419" ht="24.95" customHeight="1" x14ac:dyDescent="0.25"/>
    <row r="420" ht="24.95" customHeight="1" x14ac:dyDescent="0.25"/>
    <row r="421" ht="24.95" customHeight="1" x14ac:dyDescent="0.25"/>
    <row r="422" ht="24.95" customHeight="1" x14ac:dyDescent="0.25"/>
    <row r="423" ht="24.95" customHeight="1" x14ac:dyDescent="0.25"/>
    <row r="424" ht="24.95" customHeight="1" x14ac:dyDescent="0.25"/>
    <row r="425" ht="24.95" customHeight="1" x14ac:dyDescent="0.25"/>
    <row r="426" ht="24.95" customHeight="1" x14ac:dyDescent="0.25"/>
    <row r="427" ht="24.95" customHeight="1" x14ac:dyDescent="0.25"/>
    <row r="428" ht="24.95" customHeight="1" x14ac:dyDescent="0.25"/>
    <row r="429" ht="24.95" customHeight="1" x14ac:dyDescent="0.25"/>
    <row r="430" ht="24.95" customHeight="1" x14ac:dyDescent="0.25"/>
    <row r="431" ht="24.95" customHeight="1" x14ac:dyDescent="0.25"/>
    <row r="432" ht="24.95" customHeight="1" x14ac:dyDescent="0.25"/>
    <row r="433" ht="24.95" customHeight="1" x14ac:dyDescent="0.25"/>
    <row r="434" ht="24.95" customHeight="1" x14ac:dyDescent="0.25"/>
    <row r="435" ht="24.95" customHeight="1" x14ac:dyDescent="0.25"/>
    <row r="436" ht="24.95" customHeight="1" x14ac:dyDescent="0.25"/>
    <row r="437" ht="24.95" customHeight="1" x14ac:dyDescent="0.25"/>
    <row r="438" ht="24.95" customHeight="1" x14ac:dyDescent="0.25"/>
    <row r="439" ht="24.95" customHeight="1" x14ac:dyDescent="0.25"/>
    <row r="440" ht="24.95" customHeight="1" x14ac:dyDescent="0.25"/>
    <row r="441" ht="24.95" customHeight="1" x14ac:dyDescent="0.25"/>
    <row r="442" ht="24.95" customHeight="1" x14ac:dyDescent="0.25"/>
    <row r="443" ht="24.95" customHeight="1" x14ac:dyDescent="0.25"/>
    <row r="444" ht="24.95" customHeight="1" x14ac:dyDescent="0.25"/>
    <row r="445" ht="24.95" customHeight="1" x14ac:dyDescent="0.25"/>
    <row r="446" ht="24.95" customHeight="1" x14ac:dyDescent="0.25"/>
    <row r="447" ht="24.95" customHeight="1" x14ac:dyDescent="0.25"/>
    <row r="448" ht="24.95" customHeight="1" x14ac:dyDescent="0.25"/>
    <row r="449" ht="24.95" customHeight="1" x14ac:dyDescent="0.25"/>
    <row r="450" ht="24.95" customHeight="1" x14ac:dyDescent="0.25"/>
    <row r="451" ht="24.95" customHeight="1" x14ac:dyDescent="0.25"/>
    <row r="452" ht="24.95" customHeight="1" x14ac:dyDescent="0.25"/>
    <row r="453" ht="24.95" customHeight="1" x14ac:dyDescent="0.25"/>
    <row r="454" ht="24.95" customHeight="1" x14ac:dyDescent="0.25"/>
    <row r="455" ht="24.95" customHeight="1" x14ac:dyDescent="0.25"/>
    <row r="456" ht="24.95" customHeight="1" x14ac:dyDescent="0.25"/>
    <row r="457" ht="24.95" customHeight="1" x14ac:dyDescent="0.25"/>
    <row r="458" ht="24.95" customHeight="1" x14ac:dyDescent="0.25"/>
    <row r="459" ht="24.95" customHeight="1" x14ac:dyDescent="0.25"/>
    <row r="460" ht="24.95" customHeight="1" x14ac:dyDescent="0.25"/>
    <row r="461" ht="24.95" customHeight="1" x14ac:dyDescent="0.25"/>
    <row r="462" ht="24.95" customHeight="1" x14ac:dyDescent="0.25"/>
    <row r="463" ht="24.95" customHeight="1" x14ac:dyDescent="0.25"/>
    <row r="464" ht="24.95" customHeight="1" x14ac:dyDescent="0.25"/>
    <row r="465" ht="24.95" customHeight="1" x14ac:dyDescent="0.25"/>
    <row r="466" ht="24.95" customHeight="1" x14ac:dyDescent="0.25"/>
    <row r="467" ht="24.95" customHeight="1" x14ac:dyDescent="0.25"/>
    <row r="468" ht="24.95" customHeight="1" x14ac:dyDescent="0.25"/>
    <row r="469" ht="24.95" customHeight="1" x14ac:dyDescent="0.25"/>
    <row r="470" ht="24.95" customHeight="1" x14ac:dyDescent="0.25"/>
    <row r="471" ht="24.95" customHeight="1" x14ac:dyDescent="0.25"/>
    <row r="472" ht="24.95" customHeight="1" x14ac:dyDescent="0.25"/>
    <row r="473" ht="24.95" customHeight="1" x14ac:dyDescent="0.25"/>
    <row r="474" ht="24.95" customHeight="1" x14ac:dyDescent="0.25"/>
    <row r="475" ht="24.95" customHeight="1" x14ac:dyDescent="0.25"/>
    <row r="476" ht="24.95" customHeight="1" x14ac:dyDescent="0.25"/>
    <row r="477" ht="24.95" customHeight="1" x14ac:dyDescent="0.25"/>
    <row r="478" ht="24.95" customHeight="1" x14ac:dyDescent="0.25"/>
    <row r="479" ht="24.95" customHeight="1" x14ac:dyDescent="0.25"/>
    <row r="480" ht="24.95" customHeight="1" x14ac:dyDescent="0.25"/>
    <row r="481" ht="24.95" customHeight="1" x14ac:dyDescent="0.25"/>
    <row r="482" ht="24.95" customHeight="1" x14ac:dyDescent="0.25"/>
    <row r="483" ht="24.95" customHeight="1" x14ac:dyDescent="0.25"/>
    <row r="484" ht="24.95" customHeight="1" x14ac:dyDescent="0.25"/>
    <row r="485" ht="24.95" customHeight="1" x14ac:dyDescent="0.25"/>
    <row r="486" ht="24.95" customHeight="1" x14ac:dyDescent="0.25"/>
    <row r="487" ht="24.95" customHeight="1" x14ac:dyDescent="0.25"/>
    <row r="488" ht="24.95" customHeight="1" x14ac:dyDescent="0.25"/>
    <row r="489" ht="24.95" customHeight="1" x14ac:dyDescent="0.25"/>
    <row r="490" ht="24.95" customHeight="1" x14ac:dyDescent="0.25"/>
    <row r="491" ht="24.95" customHeight="1" x14ac:dyDescent="0.25"/>
    <row r="492" ht="24.95" customHeight="1" x14ac:dyDescent="0.25"/>
    <row r="493" ht="24.95" customHeight="1" x14ac:dyDescent="0.25"/>
    <row r="494" ht="24.95" customHeight="1" x14ac:dyDescent="0.25"/>
    <row r="495" ht="24.95" customHeight="1" x14ac:dyDescent="0.25"/>
    <row r="496" ht="24.95" customHeight="1" x14ac:dyDescent="0.25"/>
    <row r="497" ht="24.95" customHeight="1" x14ac:dyDescent="0.25"/>
    <row r="498" ht="24.95" customHeight="1" x14ac:dyDescent="0.25"/>
    <row r="499" ht="24.95" customHeight="1" x14ac:dyDescent="0.25"/>
    <row r="500" ht="24.95" customHeight="1" x14ac:dyDescent="0.25"/>
    <row r="501" ht="24.95" customHeight="1" x14ac:dyDescent="0.25"/>
    <row r="502" ht="24.95" customHeight="1" x14ac:dyDescent="0.25"/>
    <row r="503" ht="24.95" customHeight="1" x14ac:dyDescent="0.25"/>
    <row r="504" ht="24.95" customHeight="1" x14ac:dyDescent="0.25"/>
    <row r="505" ht="24.95" customHeight="1" x14ac:dyDescent="0.25"/>
    <row r="506" ht="24.95" customHeight="1" x14ac:dyDescent="0.25"/>
    <row r="507" ht="24.95" customHeight="1" x14ac:dyDescent="0.25"/>
    <row r="508" ht="24.95" customHeight="1" x14ac:dyDescent="0.25"/>
    <row r="509" ht="24.95" customHeight="1" x14ac:dyDescent="0.25"/>
    <row r="510" ht="24.95" customHeight="1" x14ac:dyDescent="0.25"/>
    <row r="511" ht="24.95" customHeight="1" x14ac:dyDescent="0.25"/>
    <row r="512" ht="24.95" customHeight="1" x14ac:dyDescent="0.25"/>
    <row r="513" ht="24.95" customHeight="1" x14ac:dyDescent="0.25"/>
    <row r="514" ht="24.95" customHeight="1" x14ac:dyDescent="0.25"/>
    <row r="515" ht="24.95" customHeight="1" x14ac:dyDescent="0.25"/>
    <row r="516" ht="24.95" customHeight="1" x14ac:dyDescent="0.25"/>
    <row r="517" ht="24.95" customHeight="1" x14ac:dyDescent="0.25"/>
    <row r="518" ht="24.95" customHeight="1" x14ac:dyDescent="0.25"/>
    <row r="519" ht="24.95" customHeight="1" x14ac:dyDescent="0.25"/>
    <row r="520" ht="24.95" customHeight="1" x14ac:dyDescent="0.25"/>
    <row r="521" ht="24.95" customHeight="1" x14ac:dyDescent="0.25"/>
    <row r="522" ht="24.95" customHeight="1" x14ac:dyDescent="0.25"/>
    <row r="523" ht="24.95" customHeight="1" x14ac:dyDescent="0.25"/>
    <row r="524" ht="24.95" customHeight="1" x14ac:dyDescent="0.25"/>
    <row r="525" ht="24.95" customHeight="1" x14ac:dyDescent="0.25"/>
    <row r="526" ht="24.95" customHeight="1" x14ac:dyDescent="0.25"/>
    <row r="527" ht="24.95" customHeight="1" x14ac:dyDescent="0.25"/>
    <row r="528" ht="24.95" customHeight="1" x14ac:dyDescent="0.25"/>
    <row r="529" ht="24.95" customHeight="1" x14ac:dyDescent="0.25"/>
    <row r="530" ht="24.95" customHeight="1" x14ac:dyDescent="0.25"/>
    <row r="531" ht="24.95" customHeight="1" x14ac:dyDescent="0.25"/>
    <row r="532" ht="24.95" customHeight="1" x14ac:dyDescent="0.25"/>
    <row r="533" ht="24.95" customHeight="1" x14ac:dyDescent="0.25"/>
    <row r="534" ht="24.95" customHeight="1" x14ac:dyDescent="0.25"/>
    <row r="535" ht="24.95" customHeight="1" x14ac:dyDescent="0.25"/>
    <row r="536" ht="24.95" customHeight="1" x14ac:dyDescent="0.25"/>
    <row r="537" ht="24.95" customHeight="1" x14ac:dyDescent="0.25"/>
    <row r="538" ht="24.95" customHeight="1" x14ac:dyDescent="0.25"/>
    <row r="539" ht="24.95" customHeight="1" x14ac:dyDescent="0.25"/>
    <row r="540" ht="24.95" customHeight="1" x14ac:dyDescent="0.25"/>
    <row r="541" ht="24.95" customHeight="1" x14ac:dyDescent="0.25"/>
    <row r="542" ht="24.95" customHeight="1" x14ac:dyDescent="0.25"/>
    <row r="543" ht="24.95" customHeight="1" x14ac:dyDescent="0.25"/>
    <row r="544" ht="24.95" customHeight="1" x14ac:dyDescent="0.25"/>
    <row r="545" ht="24.95" customHeight="1" x14ac:dyDescent="0.25"/>
    <row r="546" ht="24.95" customHeight="1" x14ac:dyDescent="0.25"/>
    <row r="547" ht="24.95" customHeight="1" x14ac:dyDescent="0.25"/>
    <row r="548" ht="24.95" customHeight="1" x14ac:dyDescent="0.25"/>
    <row r="549" ht="24.95" customHeight="1" x14ac:dyDescent="0.25"/>
    <row r="550" ht="24.95" customHeight="1" x14ac:dyDescent="0.25"/>
    <row r="551" ht="24.95" customHeight="1" x14ac:dyDescent="0.25"/>
    <row r="552" ht="24.95" customHeight="1" x14ac:dyDescent="0.25"/>
    <row r="553" ht="24.95" customHeight="1" x14ac:dyDescent="0.25"/>
    <row r="554" ht="24.95" customHeight="1" x14ac:dyDescent="0.25"/>
    <row r="555" ht="24.95" customHeight="1" x14ac:dyDescent="0.25"/>
    <row r="556" ht="24.95" customHeight="1" x14ac:dyDescent="0.25"/>
    <row r="557" ht="24.95" customHeight="1" x14ac:dyDescent="0.25"/>
    <row r="558" ht="24.95" customHeight="1" x14ac:dyDescent="0.25"/>
    <row r="559" ht="24.95" customHeight="1" x14ac:dyDescent="0.25"/>
    <row r="560" ht="24.95" customHeight="1" x14ac:dyDescent="0.25"/>
    <row r="561" ht="24.95" customHeight="1" x14ac:dyDescent="0.25"/>
    <row r="562" ht="24.95" customHeight="1" x14ac:dyDescent="0.25"/>
    <row r="563" ht="24.95" customHeight="1" x14ac:dyDescent="0.25"/>
    <row r="564" ht="24.95" customHeight="1" x14ac:dyDescent="0.25"/>
    <row r="565" ht="24.95" customHeight="1" x14ac:dyDescent="0.25"/>
    <row r="566" ht="24.95" customHeight="1" x14ac:dyDescent="0.25"/>
    <row r="567" ht="24.95" customHeight="1" x14ac:dyDescent="0.25"/>
    <row r="568" ht="24.95" customHeight="1" x14ac:dyDescent="0.25"/>
    <row r="569" ht="24.95" customHeight="1" x14ac:dyDescent="0.25"/>
    <row r="570" ht="24.95" customHeight="1" x14ac:dyDescent="0.25"/>
    <row r="571" ht="24.95" customHeight="1" x14ac:dyDescent="0.25"/>
    <row r="572" ht="24.95" customHeight="1" x14ac:dyDescent="0.25"/>
    <row r="573" ht="24.95" customHeight="1" x14ac:dyDescent="0.25"/>
    <row r="574" ht="24.95" customHeight="1" x14ac:dyDescent="0.25"/>
    <row r="575" ht="24.95" customHeight="1" x14ac:dyDescent="0.25"/>
    <row r="576" ht="24.95" customHeight="1" x14ac:dyDescent="0.25"/>
    <row r="577" ht="24.95" customHeight="1" x14ac:dyDescent="0.25"/>
    <row r="578" ht="24.95" customHeight="1" x14ac:dyDescent="0.25"/>
    <row r="579" ht="24.95" customHeight="1" x14ac:dyDescent="0.25"/>
    <row r="580" ht="24.95" customHeight="1" x14ac:dyDescent="0.25"/>
    <row r="581" ht="24.95" customHeight="1" x14ac:dyDescent="0.25"/>
    <row r="582" ht="24.95" customHeight="1" x14ac:dyDescent="0.25"/>
    <row r="583" ht="24.95" customHeight="1" x14ac:dyDescent="0.25"/>
    <row r="584" ht="24.95" customHeight="1" x14ac:dyDescent="0.25"/>
    <row r="585" ht="24.95" customHeight="1" x14ac:dyDescent="0.25"/>
    <row r="586" ht="24.95" customHeight="1" x14ac:dyDescent="0.25"/>
    <row r="587" ht="24.95" customHeight="1" x14ac:dyDescent="0.25"/>
    <row r="588" ht="24.95" customHeight="1" x14ac:dyDescent="0.25"/>
    <row r="589" ht="24.95" customHeight="1" x14ac:dyDescent="0.25"/>
    <row r="590" ht="24.95" customHeight="1" x14ac:dyDescent="0.25"/>
    <row r="591" ht="24.95" customHeight="1" x14ac:dyDescent="0.25"/>
    <row r="592" ht="24.95" customHeight="1" x14ac:dyDescent="0.25"/>
    <row r="593" ht="24.95" customHeight="1" x14ac:dyDescent="0.25"/>
    <row r="594" ht="24.95" customHeight="1" x14ac:dyDescent="0.25"/>
    <row r="595" ht="24.95" customHeight="1" x14ac:dyDescent="0.25"/>
    <row r="596" ht="24.95" customHeight="1" x14ac:dyDescent="0.25"/>
    <row r="597" ht="24.95" customHeight="1" x14ac:dyDescent="0.25"/>
    <row r="598" ht="24.95" customHeight="1" x14ac:dyDescent="0.25"/>
    <row r="599" ht="24.95" customHeight="1" x14ac:dyDescent="0.25"/>
    <row r="600" ht="24.95" customHeight="1" x14ac:dyDescent="0.25"/>
    <row r="601" ht="24.95" customHeight="1" x14ac:dyDescent="0.25"/>
    <row r="602" ht="24.95" customHeight="1" x14ac:dyDescent="0.25"/>
    <row r="603" ht="24.95" customHeight="1" x14ac:dyDescent="0.25"/>
    <row r="604" ht="24.95" customHeight="1" x14ac:dyDescent="0.25"/>
    <row r="605" ht="24.95" customHeight="1" x14ac:dyDescent="0.25"/>
    <row r="606" ht="24.95" customHeight="1" x14ac:dyDescent="0.25"/>
    <row r="607" ht="24.95" customHeight="1" x14ac:dyDescent="0.25"/>
    <row r="608" ht="24.95" customHeight="1" x14ac:dyDescent="0.25"/>
    <row r="609" ht="24.95" customHeight="1" x14ac:dyDescent="0.25"/>
    <row r="610" ht="24.95" customHeight="1" x14ac:dyDescent="0.25"/>
    <row r="611" ht="24.95" customHeight="1" x14ac:dyDescent="0.25"/>
    <row r="612" ht="24.95" customHeight="1" x14ac:dyDescent="0.25"/>
    <row r="613" ht="24.95" customHeight="1" x14ac:dyDescent="0.25"/>
    <row r="614" ht="24.95" customHeight="1" x14ac:dyDescent="0.25"/>
    <row r="615" ht="24.95" customHeight="1" x14ac:dyDescent="0.25"/>
    <row r="616" ht="24.95" customHeight="1" x14ac:dyDescent="0.25"/>
    <row r="617" ht="24.95" customHeight="1" x14ac:dyDescent="0.25"/>
    <row r="618" ht="24.95" customHeight="1" x14ac:dyDescent="0.25"/>
    <row r="619" ht="24.95" customHeight="1" x14ac:dyDescent="0.25"/>
    <row r="620" ht="24.95" customHeight="1" x14ac:dyDescent="0.25"/>
    <row r="621" ht="24.95" customHeight="1" x14ac:dyDescent="0.25"/>
    <row r="622" ht="24.95" customHeight="1" x14ac:dyDescent="0.25"/>
    <row r="623" ht="24.95" customHeight="1" x14ac:dyDescent="0.25"/>
    <row r="624" ht="24.95" customHeight="1" x14ac:dyDescent="0.25"/>
    <row r="625" ht="24.95" customHeight="1" x14ac:dyDescent="0.25"/>
    <row r="626" ht="24.95" customHeight="1" x14ac:dyDescent="0.25"/>
    <row r="627" ht="24.95" customHeight="1" x14ac:dyDescent="0.25"/>
    <row r="628" ht="24.95" customHeight="1" x14ac:dyDescent="0.25"/>
    <row r="629" ht="24.95" customHeight="1" x14ac:dyDescent="0.25"/>
    <row r="630" ht="24.95" customHeight="1" x14ac:dyDescent="0.25"/>
    <row r="631" ht="24.95" customHeight="1" x14ac:dyDescent="0.25"/>
    <row r="632" ht="24.95" customHeight="1" x14ac:dyDescent="0.25"/>
    <row r="633" ht="24.95" customHeight="1" x14ac:dyDescent="0.25"/>
    <row r="634" ht="24.95" customHeight="1" x14ac:dyDescent="0.25"/>
    <row r="635" ht="24.95" customHeight="1" x14ac:dyDescent="0.25"/>
    <row r="636" ht="24.95" customHeight="1" x14ac:dyDescent="0.25"/>
    <row r="637" ht="24.95" customHeight="1" x14ac:dyDescent="0.25"/>
    <row r="638" ht="24.95" customHeight="1" x14ac:dyDescent="0.25"/>
    <row r="639" ht="24.95" customHeight="1" x14ac:dyDescent="0.25"/>
    <row r="640" ht="24.95" customHeight="1" x14ac:dyDescent="0.25"/>
    <row r="641" ht="24.95" customHeight="1" x14ac:dyDescent="0.25"/>
    <row r="642" ht="24.95" customHeight="1" x14ac:dyDescent="0.25"/>
    <row r="643" ht="24.95" customHeight="1" x14ac:dyDescent="0.25"/>
    <row r="644" ht="24.95" customHeight="1" x14ac:dyDescent="0.25"/>
    <row r="645" ht="24.95" customHeight="1" x14ac:dyDescent="0.25"/>
    <row r="646" ht="24.95" customHeight="1" x14ac:dyDescent="0.25"/>
    <row r="647" ht="24.95" customHeight="1" x14ac:dyDescent="0.25"/>
    <row r="648" ht="24.95" customHeight="1" x14ac:dyDescent="0.25"/>
    <row r="649" ht="24.95" customHeight="1" x14ac:dyDescent="0.25"/>
    <row r="650" ht="24.95" customHeight="1" x14ac:dyDescent="0.25"/>
    <row r="651" ht="24.95" customHeight="1" x14ac:dyDescent="0.25"/>
    <row r="652" ht="24.95" customHeight="1" x14ac:dyDescent="0.25"/>
    <row r="653" ht="24.95" customHeight="1" x14ac:dyDescent="0.25"/>
    <row r="654" ht="24.95" customHeight="1" x14ac:dyDescent="0.25"/>
    <row r="655" ht="24.95" customHeight="1" x14ac:dyDescent="0.25"/>
    <row r="656" ht="24.95" customHeight="1" x14ac:dyDescent="0.25"/>
    <row r="657" ht="24.95" customHeight="1" x14ac:dyDescent="0.25"/>
    <row r="658" ht="24.95" customHeight="1" x14ac:dyDescent="0.25"/>
    <row r="659" ht="24.95" customHeight="1" x14ac:dyDescent="0.25"/>
    <row r="660" ht="24.95" customHeight="1" x14ac:dyDescent="0.25"/>
    <row r="661" ht="24.95" customHeight="1" x14ac:dyDescent="0.25"/>
    <row r="662" ht="24.95" customHeight="1" x14ac:dyDescent="0.25"/>
    <row r="663" ht="24.95" customHeight="1" x14ac:dyDescent="0.25"/>
    <row r="664" ht="24.95" customHeight="1" x14ac:dyDescent="0.25"/>
    <row r="665" ht="24.95" customHeight="1" x14ac:dyDescent="0.25"/>
    <row r="666" ht="24.95" customHeight="1" x14ac:dyDescent="0.25"/>
    <row r="667" ht="24.95" customHeight="1" x14ac:dyDescent="0.25"/>
    <row r="668" ht="24.95" customHeight="1" x14ac:dyDescent="0.25"/>
    <row r="669" ht="24.95" customHeight="1" x14ac:dyDescent="0.25"/>
    <row r="670" ht="24.95" customHeight="1" x14ac:dyDescent="0.25"/>
    <row r="671" ht="24.95" customHeight="1" x14ac:dyDescent="0.25"/>
    <row r="672" ht="24.95" customHeight="1" x14ac:dyDescent="0.25"/>
    <row r="673" ht="24.95" customHeight="1" x14ac:dyDescent="0.25"/>
    <row r="674" ht="24.95" customHeight="1" x14ac:dyDescent="0.25"/>
    <row r="675" ht="24.95" customHeight="1" x14ac:dyDescent="0.25"/>
    <row r="676" ht="24.95" customHeight="1" x14ac:dyDescent="0.25"/>
    <row r="677" ht="24.95" customHeight="1" x14ac:dyDescent="0.25"/>
    <row r="678" ht="24.95" customHeight="1" x14ac:dyDescent="0.25"/>
    <row r="679" ht="24.95" customHeight="1" x14ac:dyDescent="0.25"/>
    <row r="680" ht="24.95" customHeight="1" x14ac:dyDescent="0.25"/>
    <row r="681" ht="24.95" customHeight="1" x14ac:dyDescent="0.25"/>
    <row r="682" ht="24.95" customHeight="1" x14ac:dyDescent="0.25"/>
    <row r="683" ht="24.95" customHeight="1" x14ac:dyDescent="0.25"/>
    <row r="684" ht="24.95" customHeight="1" x14ac:dyDescent="0.25"/>
  </sheetData>
  <sheetProtection algorithmName="SHA-512" hashValue="SrmIB9RYQcaG7/3krcHp7OT7SruiNKDPN/yOyQ6JT+caNuZhXiB6FiuhWc1+BqZ34dxc/gIW8tQNk3pNkCYTAA==" saltValue="QDxRU5ojO9kT4PlxI9T37A==" spinCount="100000" sheet="1" objects="1" selectLockedCells="1"/>
  <mergeCells count="4">
    <mergeCell ref="C10:U10"/>
    <mergeCell ref="C13:U13"/>
    <mergeCell ref="K2:M3"/>
    <mergeCell ref="C8:U8"/>
  </mergeCells>
  <printOptions horizontalCentered="1"/>
  <pageMargins left="0.59055118110236227" right="0.59055118110236227" top="0.78740157480314965" bottom="0.78740157480314965" header="0.31496062992125984" footer="0.31496062992125984"/>
  <pageSetup paperSize="9" scale="87" orientation="portrait" horizontalDpi="300" r:id="rId1"/>
  <headerFooter>
    <oddHeader xml:space="preserve">&amp;L    &amp;G&amp;C&amp;10Postfach 15
7206 Igis&amp;R&amp;G    </oddHeader>
    <oddFooter>&amp;LSeite &amp;P/&amp;N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F25E4-38D2-4094-A5C9-770E6E7F7EE9}">
  <sheetPr codeName="Tabelle2"/>
  <dimension ref="B2:M77"/>
  <sheetViews>
    <sheetView topLeftCell="A15" zoomScale="145" zoomScaleNormal="145" workbookViewId="0">
      <selection activeCell="F22" sqref="F22"/>
    </sheetView>
  </sheetViews>
  <sheetFormatPr baseColWidth="10" defaultColWidth="11.42578125" defaultRowHeight="12.75" x14ac:dyDescent="0.2"/>
  <cols>
    <col min="1" max="1" width="5.7109375" style="2" customWidth="1"/>
    <col min="2" max="2" width="40.42578125" style="2" customWidth="1"/>
    <col min="3" max="3" width="27.7109375" style="2" customWidth="1"/>
    <col min="4" max="4" width="21" style="2" bestFit="1" customWidth="1"/>
    <col min="5" max="5" width="20.28515625" style="2" bestFit="1" customWidth="1"/>
    <col min="6" max="6" width="24.140625" style="2" customWidth="1"/>
    <col min="7" max="8" width="11.42578125" style="2"/>
    <col min="9" max="10" width="45.85546875" style="2" customWidth="1"/>
    <col min="11" max="11" width="32.7109375" style="2" bestFit="1" customWidth="1"/>
    <col min="12" max="16384" width="11.42578125" style="2"/>
  </cols>
  <sheetData>
    <row r="2" spans="2:13" ht="18.75" x14ac:dyDescent="0.3">
      <c r="B2" s="1" t="s">
        <v>3</v>
      </c>
      <c r="I2" s="1" t="s">
        <v>4</v>
      </c>
    </row>
    <row r="4" spans="2:13" x14ac:dyDescent="0.2">
      <c r="B4" s="3" t="s">
        <v>27</v>
      </c>
      <c r="C4" s="36" t="s">
        <v>28</v>
      </c>
      <c r="I4" s="3" t="s">
        <v>5</v>
      </c>
    </row>
    <row r="5" spans="2:13" x14ac:dyDescent="0.2">
      <c r="B5" s="4" t="s">
        <v>93</v>
      </c>
      <c r="C5" s="4" t="b">
        <v>0</v>
      </c>
      <c r="I5" s="2" t="s">
        <v>0</v>
      </c>
      <c r="J5" s="2" t="s">
        <v>7</v>
      </c>
      <c r="K5" s="2" t="s">
        <v>50</v>
      </c>
    </row>
    <row r="6" spans="2:13" x14ac:dyDescent="0.2">
      <c r="B6" s="4" t="s">
        <v>8</v>
      </c>
      <c r="C6" s="4" t="b">
        <v>0</v>
      </c>
      <c r="E6" s="30"/>
      <c r="I6" s="4" t="s">
        <v>20</v>
      </c>
      <c r="J6" s="7" t="s">
        <v>14</v>
      </c>
      <c r="K6" s="7" t="s">
        <v>108</v>
      </c>
      <c r="L6" s="8"/>
      <c r="M6" s="8"/>
    </row>
    <row r="7" spans="2:13" x14ac:dyDescent="0.2">
      <c r="B7" s="4" t="s">
        <v>86</v>
      </c>
      <c r="C7" s="4" t="b">
        <v>0</v>
      </c>
      <c r="E7" s="30"/>
      <c r="I7" s="4" t="s">
        <v>22</v>
      </c>
      <c r="J7" s="7" t="s">
        <v>9</v>
      </c>
      <c r="K7" s="7" t="s">
        <v>73</v>
      </c>
      <c r="L7" s="8"/>
      <c r="M7" s="8"/>
    </row>
    <row r="8" spans="2:13" x14ac:dyDescent="0.2">
      <c r="B8" s="4" t="s">
        <v>2</v>
      </c>
      <c r="C8" s="4" t="b">
        <v>0</v>
      </c>
      <c r="E8" s="30"/>
      <c r="I8" s="4" t="s">
        <v>21</v>
      </c>
      <c r="J8" s="7" t="s">
        <v>10</v>
      </c>
      <c r="K8" s="7" t="s">
        <v>96</v>
      </c>
      <c r="L8" s="8"/>
      <c r="M8" s="8"/>
    </row>
    <row r="9" spans="2:13" x14ac:dyDescent="0.2">
      <c r="E9" s="9"/>
      <c r="I9" s="4" t="s">
        <v>23</v>
      </c>
      <c r="J9" s="7" t="s">
        <v>11</v>
      </c>
      <c r="K9" s="7" t="s">
        <v>95</v>
      </c>
      <c r="L9" s="8"/>
      <c r="M9" s="8"/>
    </row>
    <row r="10" spans="2:13" x14ac:dyDescent="0.2">
      <c r="I10" s="8"/>
      <c r="J10" s="8"/>
      <c r="K10" s="7" t="s">
        <v>94</v>
      </c>
      <c r="L10" s="8"/>
      <c r="M10" s="8"/>
    </row>
    <row r="11" spans="2:13" x14ac:dyDescent="0.2">
      <c r="B11" s="3" t="s">
        <v>15</v>
      </c>
      <c r="C11" s="4" t="s">
        <v>16</v>
      </c>
      <c r="D11" s="148" t="s">
        <v>17</v>
      </c>
      <c r="E11" s="149"/>
      <c r="I11" s="8"/>
      <c r="J11" s="8"/>
      <c r="K11" s="8"/>
      <c r="L11" s="8"/>
      <c r="M11" s="8"/>
    </row>
    <row r="12" spans="2:13" x14ac:dyDescent="0.2">
      <c r="B12" s="4" t="s">
        <v>75</v>
      </c>
      <c r="C12" s="4" t="s">
        <v>76</v>
      </c>
      <c r="D12" s="38">
        <v>50</v>
      </c>
      <c r="E12" s="39" t="s">
        <v>18</v>
      </c>
      <c r="I12" s="8"/>
      <c r="J12" s="8"/>
      <c r="K12" s="8"/>
      <c r="L12" s="8"/>
      <c r="M12" s="8"/>
    </row>
    <row r="13" spans="2:13" x14ac:dyDescent="0.2">
      <c r="B13" s="153" t="s">
        <v>6</v>
      </c>
      <c r="C13" s="4" t="s">
        <v>17</v>
      </c>
      <c r="D13" s="10">
        <v>25</v>
      </c>
      <c r="E13" s="6" t="s">
        <v>18</v>
      </c>
      <c r="F13" s="11"/>
      <c r="G13" s="11"/>
      <c r="L13" s="8"/>
      <c r="M13" s="8"/>
    </row>
    <row r="14" spans="2:13" x14ac:dyDescent="0.2">
      <c r="B14" s="154"/>
      <c r="C14" s="4" t="s">
        <v>29</v>
      </c>
      <c r="D14" s="35">
        <v>150000</v>
      </c>
      <c r="E14" s="6" t="s">
        <v>47</v>
      </c>
      <c r="F14" s="11"/>
      <c r="G14" s="11"/>
      <c r="I14" s="29" t="s">
        <v>59</v>
      </c>
      <c r="J14" s="29" t="s">
        <v>60</v>
      </c>
      <c r="K14" s="31" t="s">
        <v>65</v>
      </c>
      <c r="L14" s="8"/>
      <c r="M14" s="8"/>
    </row>
    <row r="15" spans="2:13" ht="25.5" x14ac:dyDescent="0.2">
      <c r="B15" s="150" t="s">
        <v>0</v>
      </c>
      <c r="C15" s="4" t="s">
        <v>30</v>
      </c>
      <c r="D15" s="5">
        <v>150</v>
      </c>
      <c r="E15" s="6" t="s">
        <v>44</v>
      </c>
      <c r="I15" s="114" t="s">
        <v>97</v>
      </c>
      <c r="J15" s="114" t="s">
        <v>98</v>
      </c>
      <c r="K15" s="32" t="b">
        <f>C37</f>
        <v>0</v>
      </c>
      <c r="L15" s="8"/>
      <c r="M15" s="8"/>
    </row>
    <row r="16" spans="2:13" ht="63.75" x14ac:dyDescent="0.2">
      <c r="B16" s="151"/>
      <c r="C16" s="4" t="s">
        <v>29</v>
      </c>
      <c r="D16" s="37">
        <v>60000</v>
      </c>
      <c r="E16" s="6" t="s">
        <v>47</v>
      </c>
      <c r="I16" s="114" t="s">
        <v>112</v>
      </c>
      <c r="J16" s="114" t="s">
        <v>113</v>
      </c>
      <c r="K16" s="32" t="b">
        <f>C45</f>
        <v>0</v>
      </c>
      <c r="L16" s="8"/>
      <c r="M16" s="8"/>
    </row>
    <row r="17" spans="2:13" ht="51" customHeight="1" x14ac:dyDescent="0.2">
      <c r="B17" s="151"/>
      <c r="C17" s="4" t="s">
        <v>24</v>
      </c>
      <c r="D17" s="12">
        <v>2</v>
      </c>
      <c r="E17" s="6"/>
      <c r="I17" s="114" t="s">
        <v>100</v>
      </c>
      <c r="J17" s="114" t="s">
        <v>99</v>
      </c>
      <c r="K17" s="32" t="b">
        <f>C58</f>
        <v>0</v>
      </c>
      <c r="L17" s="8"/>
      <c r="M17" s="8"/>
    </row>
    <row r="18" spans="2:13" ht="52.5" x14ac:dyDescent="0.2">
      <c r="B18" s="151"/>
      <c r="C18" s="4" t="s">
        <v>25</v>
      </c>
      <c r="D18" s="12">
        <v>1</v>
      </c>
      <c r="E18" s="6"/>
      <c r="I18" s="114" t="s">
        <v>123</v>
      </c>
      <c r="J18" s="114" t="s">
        <v>106</v>
      </c>
      <c r="K18" s="32" t="b">
        <f>C67</f>
        <v>0</v>
      </c>
      <c r="L18" s="8"/>
      <c r="M18" s="8"/>
    </row>
    <row r="19" spans="2:13" ht="54" customHeight="1" x14ac:dyDescent="0.2">
      <c r="B19" s="151"/>
      <c r="C19" s="4" t="s">
        <v>26</v>
      </c>
      <c r="D19" s="12">
        <v>1</v>
      </c>
      <c r="E19" s="6"/>
      <c r="L19" s="8"/>
      <c r="M19" s="8"/>
    </row>
    <row r="20" spans="2:13" ht="15.75" customHeight="1" x14ac:dyDescent="0.2">
      <c r="B20" s="151"/>
      <c r="C20" s="4" t="s">
        <v>129</v>
      </c>
      <c r="D20" s="12">
        <v>900</v>
      </c>
      <c r="E20" s="6" t="s">
        <v>47</v>
      </c>
      <c r="L20" s="8"/>
      <c r="M20" s="8"/>
    </row>
    <row r="21" spans="2:13" x14ac:dyDescent="0.2">
      <c r="B21" s="151"/>
      <c r="C21" s="4" t="s">
        <v>19</v>
      </c>
      <c r="D21" s="120">
        <f>IF(C50=2,3,6)</f>
        <v>6</v>
      </c>
      <c r="E21" s="6" t="s">
        <v>13</v>
      </c>
      <c r="F21" s="2" t="s">
        <v>130</v>
      </c>
      <c r="G21" s="41"/>
      <c r="K21" s="8"/>
      <c r="L21" s="8"/>
      <c r="M21" s="8"/>
    </row>
    <row r="22" spans="2:13" x14ac:dyDescent="0.2">
      <c r="B22" s="152"/>
      <c r="C22" s="4" t="s">
        <v>35</v>
      </c>
      <c r="D22" s="12">
        <v>400</v>
      </c>
      <c r="E22" s="6" t="s">
        <v>13</v>
      </c>
      <c r="G22" s="41"/>
      <c r="I22" s="29" t="s">
        <v>62</v>
      </c>
      <c r="J22" s="29" t="s">
        <v>61</v>
      </c>
      <c r="K22" s="8"/>
      <c r="L22" s="8"/>
      <c r="M22" s="8"/>
    </row>
    <row r="23" spans="2:13" ht="65.45" customHeight="1" x14ac:dyDescent="0.2">
      <c r="B23" s="150" t="s">
        <v>1</v>
      </c>
      <c r="C23" s="4" t="s">
        <v>31</v>
      </c>
      <c r="D23" s="12">
        <v>75</v>
      </c>
      <c r="E23" s="6" t="s">
        <v>103</v>
      </c>
      <c r="I23" s="34" t="str">
        <f>IF(K15=TRUE,I15&amp;CHAR(10)&amp;CHAR(10),)&amp;
IF(K16=TRUE,I16&amp;CHAR(10)&amp;CHAR(10),)&amp;
IF(K17=TRUE,I17&amp;CHAR(10)&amp;CHAR(10),)&amp;
IF(K18=TRUE,I18,)</f>
        <v/>
      </c>
      <c r="J23" s="34" t="str">
        <f>IF(K15=TRUE,J15&amp;CHAR(10)&amp;CHAR(10),)&amp;
IF(K16=TRUE,J16&amp;CHAR(10)&amp;CHAR(10),)&amp;
IF(K17=TRUE,J17&amp;CHAR(10)&amp;CHAR(10),)&amp;
IF(K18=TRUE,J18,)</f>
        <v/>
      </c>
      <c r="K23" s="8"/>
      <c r="L23" s="8"/>
      <c r="M23" s="8"/>
    </row>
    <row r="24" spans="2:13" ht="15" x14ac:dyDescent="0.2">
      <c r="B24" s="151"/>
      <c r="C24" s="4" t="s">
        <v>32</v>
      </c>
      <c r="D24" s="12">
        <v>40</v>
      </c>
      <c r="E24" s="6" t="s">
        <v>103</v>
      </c>
      <c r="I24" s="33"/>
      <c r="J24" s="30"/>
      <c r="K24" s="8"/>
      <c r="L24" s="8"/>
      <c r="M24" s="8"/>
    </row>
    <row r="25" spans="2:13" ht="15" x14ac:dyDescent="0.2">
      <c r="B25" s="151"/>
      <c r="C25" s="4" t="s">
        <v>33</v>
      </c>
      <c r="D25" s="12">
        <v>30</v>
      </c>
      <c r="E25" s="6" t="s">
        <v>103</v>
      </c>
      <c r="I25" s="33"/>
      <c r="J25" s="30"/>
      <c r="K25" s="8"/>
      <c r="L25" s="8"/>
      <c r="M25" s="8"/>
    </row>
    <row r="26" spans="2:13" x14ac:dyDescent="0.2">
      <c r="B26" s="152"/>
      <c r="C26" s="4" t="s">
        <v>29</v>
      </c>
      <c r="D26" s="12">
        <v>60000</v>
      </c>
      <c r="E26" s="6" t="s">
        <v>47</v>
      </c>
      <c r="I26" s="33"/>
      <c r="J26" s="8"/>
      <c r="K26" s="8"/>
      <c r="L26" s="8"/>
      <c r="M26" s="8"/>
    </row>
    <row r="27" spans="2:13" ht="14.25" x14ac:dyDescent="0.25">
      <c r="B27" s="150" t="s">
        <v>2</v>
      </c>
      <c r="C27" s="4" t="s">
        <v>30</v>
      </c>
      <c r="D27" s="12">
        <v>85</v>
      </c>
      <c r="E27" s="6" t="s">
        <v>102</v>
      </c>
      <c r="I27" s="29"/>
      <c r="J27" s="8"/>
      <c r="K27" s="8"/>
      <c r="L27" s="8"/>
      <c r="M27" s="8"/>
    </row>
    <row r="28" spans="2:13" ht="14.25" x14ac:dyDescent="0.25">
      <c r="B28" s="151"/>
      <c r="C28" s="4" t="s">
        <v>34</v>
      </c>
      <c r="D28" s="12">
        <v>15</v>
      </c>
      <c r="E28" s="6" t="s">
        <v>102</v>
      </c>
      <c r="J28" s="8"/>
      <c r="K28" s="8"/>
      <c r="L28" s="8"/>
      <c r="M28" s="8"/>
    </row>
    <row r="29" spans="2:13" ht="14.25" x14ac:dyDescent="0.25">
      <c r="B29" s="151"/>
      <c r="C29" s="4" t="s">
        <v>36</v>
      </c>
      <c r="D29" s="5">
        <v>100</v>
      </c>
      <c r="E29" s="6" t="s">
        <v>102</v>
      </c>
      <c r="J29" s="8"/>
      <c r="K29" s="8"/>
      <c r="L29" s="8"/>
      <c r="M29" s="8"/>
    </row>
    <row r="30" spans="2:13" x14ac:dyDescent="0.2">
      <c r="B30" s="151"/>
      <c r="C30" s="4" t="s">
        <v>74</v>
      </c>
      <c r="D30" s="5">
        <v>1</v>
      </c>
      <c r="E30" s="6"/>
      <c r="J30" s="8"/>
      <c r="K30" s="8"/>
      <c r="L30" s="8"/>
      <c r="M30" s="8"/>
    </row>
    <row r="31" spans="2:13" x14ac:dyDescent="0.2">
      <c r="B31" s="151"/>
      <c r="C31" s="4" t="s">
        <v>37</v>
      </c>
      <c r="D31" s="12">
        <v>1.5</v>
      </c>
      <c r="E31" s="6"/>
      <c r="J31" s="8"/>
      <c r="K31" s="8"/>
      <c r="L31" s="8"/>
      <c r="M31" s="8"/>
    </row>
    <row r="32" spans="2:13" x14ac:dyDescent="0.2">
      <c r="B32" s="151"/>
      <c r="C32" s="4" t="s">
        <v>38</v>
      </c>
      <c r="D32" s="12">
        <v>2</v>
      </c>
      <c r="E32" s="6"/>
      <c r="J32" s="8"/>
      <c r="K32" s="8"/>
      <c r="L32" s="8"/>
      <c r="M32" s="8"/>
    </row>
    <row r="33" spans="2:13" x14ac:dyDescent="0.2">
      <c r="B33" s="152"/>
      <c r="C33" s="4" t="s">
        <v>39</v>
      </c>
      <c r="D33" s="12">
        <v>2.5</v>
      </c>
      <c r="E33" s="6"/>
      <c r="J33" s="30"/>
      <c r="K33" s="8"/>
      <c r="L33" s="8"/>
      <c r="M33" s="8"/>
    </row>
    <row r="34" spans="2:13" x14ac:dyDescent="0.2">
      <c r="J34" s="8"/>
      <c r="K34" s="8"/>
      <c r="L34" s="8"/>
      <c r="M34" s="8"/>
    </row>
    <row r="35" spans="2:13" x14ac:dyDescent="0.2">
      <c r="J35" s="8"/>
      <c r="K35" s="8"/>
      <c r="L35" s="8"/>
      <c r="M35" s="8"/>
    </row>
    <row r="36" spans="2:13" x14ac:dyDescent="0.2">
      <c r="B36" s="13" t="s">
        <v>40</v>
      </c>
      <c r="C36" s="14" t="s">
        <v>6</v>
      </c>
      <c r="D36" s="15"/>
      <c r="E36" s="16"/>
      <c r="F36" s="16"/>
    </row>
    <row r="37" spans="2:13" x14ac:dyDescent="0.2">
      <c r="B37" s="17" t="s">
        <v>54</v>
      </c>
      <c r="C37" s="16" t="b">
        <v>0</v>
      </c>
      <c r="D37" s="18"/>
      <c r="E37" s="16"/>
      <c r="F37" s="16"/>
    </row>
    <row r="38" spans="2:13" x14ac:dyDescent="0.2">
      <c r="B38" s="19" t="s">
        <v>64</v>
      </c>
      <c r="C38" s="40">
        <f>Fördergeldrechner!G17*C37</f>
        <v>0</v>
      </c>
      <c r="D38" s="21" t="s">
        <v>47</v>
      </c>
      <c r="E38" s="16"/>
      <c r="F38" s="16"/>
    </row>
    <row r="39" spans="2:13" x14ac:dyDescent="0.2">
      <c r="B39" s="19" t="s">
        <v>77</v>
      </c>
      <c r="C39" s="40">
        <f>Fördergeldrechner!G21*C37</f>
        <v>0</v>
      </c>
      <c r="D39" s="21" t="s">
        <v>47</v>
      </c>
      <c r="E39" s="16"/>
      <c r="F39" s="16"/>
    </row>
    <row r="40" spans="2:13" x14ac:dyDescent="0.2">
      <c r="B40" s="17" t="s">
        <v>41</v>
      </c>
      <c r="C40" s="41">
        <f>D13</f>
        <v>25</v>
      </c>
      <c r="D40" s="23" t="s">
        <v>18</v>
      </c>
      <c r="E40" s="24"/>
      <c r="F40" s="24"/>
    </row>
    <row r="41" spans="2:13" x14ac:dyDescent="0.2">
      <c r="B41" s="17" t="s">
        <v>30</v>
      </c>
      <c r="C41" s="41">
        <f>IF(C38*C40/100&gt;D14,D14,C38*C40/100)</f>
        <v>0</v>
      </c>
      <c r="D41" s="21" t="s">
        <v>47</v>
      </c>
      <c r="F41" s="16"/>
    </row>
    <row r="42" spans="2:13" x14ac:dyDescent="0.2">
      <c r="B42" s="25" t="s">
        <v>78</v>
      </c>
      <c r="C42" s="42">
        <f>IF(C41&gt;(D12/100*C39),D12/100*C39,C41)</f>
        <v>0</v>
      </c>
      <c r="D42" s="26" t="s">
        <v>47</v>
      </c>
      <c r="F42" s="16"/>
    </row>
    <row r="43" spans="2:13" x14ac:dyDescent="0.2">
      <c r="D43" s="16"/>
      <c r="F43" s="16"/>
    </row>
    <row r="44" spans="2:13" x14ac:dyDescent="0.2">
      <c r="B44" s="13" t="s">
        <v>40</v>
      </c>
      <c r="C44" s="14" t="s">
        <v>0</v>
      </c>
      <c r="D44" s="27"/>
    </row>
    <row r="45" spans="2:13" x14ac:dyDescent="0.2">
      <c r="B45" s="17" t="s">
        <v>54</v>
      </c>
      <c r="C45" s="28" t="b">
        <v>0</v>
      </c>
      <c r="D45" s="18"/>
    </row>
    <row r="46" spans="2:13" x14ac:dyDescent="0.2">
      <c r="B46" s="17" t="s">
        <v>45</v>
      </c>
      <c r="C46" s="28">
        <f>IF(C45&lt;&gt;TRUE,0,Fördergeldrechner!$K$15)</f>
        <v>0</v>
      </c>
      <c r="D46" s="18"/>
    </row>
    <row r="47" spans="2:13" x14ac:dyDescent="0.2">
      <c r="B47" s="17" t="s">
        <v>109</v>
      </c>
      <c r="C47" s="28">
        <f>Fördergeldrechner!K17</f>
        <v>0</v>
      </c>
      <c r="D47" s="18" t="s">
        <v>13</v>
      </c>
    </row>
    <row r="48" spans="2:13" x14ac:dyDescent="0.2">
      <c r="B48" s="17" t="s">
        <v>46</v>
      </c>
      <c r="C48" s="28">
        <f>Fördergeldrechner!K19*C45</f>
        <v>0</v>
      </c>
      <c r="D48" s="18" t="s">
        <v>13</v>
      </c>
    </row>
    <row r="49" spans="2:4" x14ac:dyDescent="0.2">
      <c r="B49" s="19" t="s">
        <v>77</v>
      </c>
      <c r="C49" s="40">
        <f>Fördergeldrechner!K21*C45</f>
        <v>0</v>
      </c>
      <c r="D49" s="21" t="s">
        <v>47</v>
      </c>
    </row>
    <row r="50" spans="2:4" x14ac:dyDescent="0.2">
      <c r="B50" s="17" t="s">
        <v>42</v>
      </c>
      <c r="C50" s="16">
        <f>IF(C46=I7,D17,IF(C46=I8,D18,IF(C46=I9,D19,0)))</f>
        <v>0</v>
      </c>
      <c r="D50" s="18"/>
    </row>
    <row r="51" spans="2:4" x14ac:dyDescent="0.2">
      <c r="B51" s="19" t="s">
        <v>43</v>
      </c>
      <c r="C51" s="20">
        <f>IF(C48&lt;D21,0,IF((C48-C47)&gt;D22,D22,(C48-C47)))</f>
        <v>0</v>
      </c>
      <c r="D51" s="18" t="s">
        <v>13</v>
      </c>
    </row>
    <row r="52" spans="2:4" x14ac:dyDescent="0.2">
      <c r="B52" s="17" t="s">
        <v>41</v>
      </c>
      <c r="C52" s="41">
        <f>IF(C51&lt;&gt;"Mindestgrösse 3 kWp nicht erreicht",D15*C50,0)</f>
        <v>0</v>
      </c>
      <c r="D52" s="18" t="s">
        <v>47</v>
      </c>
    </row>
    <row r="53" spans="2:4" x14ac:dyDescent="0.2">
      <c r="B53" s="17" t="s">
        <v>30</v>
      </c>
      <c r="C53" s="22">
        <f>IF(C52*C51&gt;D16,D16,C52*C51)</f>
        <v>0</v>
      </c>
      <c r="D53" s="18" t="s">
        <v>47</v>
      </c>
    </row>
    <row r="54" spans="2:4" x14ac:dyDescent="0.2">
      <c r="B54" s="17" t="s">
        <v>78</v>
      </c>
      <c r="C54" s="22">
        <f>IF(C53&gt;($D$12/100*C49),$D$12/100*C49,C53)</f>
        <v>0</v>
      </c>
      <c r="D54" s="18" t="s">
        <v>47</v>
      </c>
    </row>
    <row r="55" spans="2:4" x14ac:dyDescent="0.2">
      <c r="B55" s="25" t="s">
        <v>128</v>
      </c>
      <c r="C55" s="121">
        <f>IF(C54&gt;=D20,C54,0)</f>
        <v>0</v>
      </c>
      <c r="D55" s="26" t="s">
        <v>47</v>
      </c>
    </row>
    <row r="57" spans="2:4" x14ac:dyDescent="0.2">
      <c r="B57" s="13" t="s">
        <v>40</v>
      </c>
      <c r="C57" s="14" t="s">
        <v>1</v>
      </c>
      <c r="D57" s="27"/>
    </row>
    <row r="58" spans="2:4" x14ac:dyDescent="0.2">
      <c r="B58" s="17" t="s">
        <v>54</v>
      </c>
      <c r="C58" s="28" t="b">
        <v>0</v>
      </c>
      <c r="D58" s="18"/>
    </row>
    <row r="59" spans="2:4" x14ac:dyDescent="0.2">
      <c r="B59" s="17" t="s">
        <v>48</v>
      </c>
      <c r="C59" s="28">
        <f>IF(C58&lt;&gt;TRUE,0,Fördergeldrechner!O15)</f>
        <v>0</v>
      </c>
      <c r="D59" s="18"/>
    </row>
    <row r="60" spans="2:4" ht="15" x14ac:dyDescent="0.2">
      <c r="B60" s="17" t="s">
        <v>49</v>
      </c>
      <c r="C60" s="2">
        <f>Fördergeldrechner!O19*C58</f>
        <v>0</v>
      </c>
      <c r="D60" s="18" t="s">
        <v>104</v>
      </c>
    </row>
    <row r="61" spans="2:4" x14ac:dyDescent="0.2">
      <c r="B61" s="19" t="s">
        <v>77</v>
      </c>
      <c r="C61" s="40">
        <f>Fördergeldrechner!O21*C58</f>
        <v>0</v>
      </c>
      <c r="D61" s="21" t="s">
        <v>47</v>
      </c>
    </row>
    <row r="62" spans="2:4" ht="15" x14ac:dyDescent="0.2">
      <c r="B62" s="17" t="s">
        <v>41</v>
      </c>
      <c r="C62" s="41">
        <f>IF(C59=J7,D23,IF(C59=J8,D24,IF(C59=J9,D25,0)))</f>
        <v>0</v>
      </c>
      <c r="D62" s="18" t="s">
        <v>103</v>
      </c>
    </row>
    <row r="63" spans="2:4" x14ac:dyDescent="0.2">
      <c r="B63" s="17" t="s">
        <v>30</v>
      </c>
      <c r="C63" s="41">
        <f>IF(C60*C62&gt;D26,D26,C60*C62)</f>
        <v>0</v>
      </c>
      <c r="D63" s="18" t="s">
        <v>47</v>
      </c>
    </row>
    <row r="64" spans="2:4" x14ac:dyDescent="0.2">
      <c r="B64" s="25" t="s">
        <v>78</v>
      </c>
      <c r="C64" s="42">
        <f>IF(C63&gt;($D$12/100*C61),$D$12/100*C61,C63)</f>
        <v>0</v>
      </c>
      <c r="D64" s="26" t="s">
        <v>47</v>
      </c>
    </row>
    <row r="66" spans="2:4" x14ac:dyDescent="0.2">
      <c r="B66" s="13" t="s">
        <v>40</v>
      </c>
      <c r="C66" s="14" t="s">
        <v>50</v>
      </c>
      <c r="D66" s="27"/>
    </row>
    <row r="67" spans="2:4" x14ac:dyDescent="0.2">
      <c r="B67" s="17" t="s">
        <v>54</v>
      </c>
      <c r="C67" s="28" t="b">
        <v>0</v>
      </c>
      <c r="D67" s="18"/>
    </row>
    <row r="68" spans="2:4" x14ac:dyDescent="0.2">
      <c r="B68" s="17" t="s">
        <v>101</v>
      </c>
      <c r="C68" s="28">
        <f>IF(C67&lt;&gt;TRUE,0,Fördergeldrechner!S15)</f>
        <v>0</v>
      </c>
      <c r="D68" s="18"/>
    </row>
    <row r="69" spans="2:4" ht="14.25" x14ac:dyDescent="0.25">
      <c r="B69" s="17" t="s">
        <v>51</v>
      </c>
      <c r="C69" s="2">
        <f>Fördergeldrechner!S19*C67</f>
        <v>0</v>
      </c>
      <c r="D69" s="18" t="s">
        <v>102</v>
      </c>
    </row>
    <row r="70" spans="2:4" x14ac:dyDescent="0.2">
      <c r="B70" s="19" t="s">
        <v>77</v>
      </c>
      <c r="C70" s="20">
        <f>Fördergeldrechner!S21*C67</f>
        <v>0</v>
      </c>
      <c r="D70" s="21" t="s">
        <v>47</v>
      </c>
    </row>
    <row r="71" spans="2:4" x14ac:dyDescent="0.2">
      <c r="B71" s="17" t="s">
        <v>52</v>
      </c>
      <c r="C71" s="2">
        <f>IF(C68=K7,1,IF(C68=K8,1.5,IF(C68=K9,2,IF(C68=K10,2.5,0))))</f>
        <v>0</v>
      </c>
      <c r="D71" s="18"/>
    </row>
    <row r="72" spans="2:4" ht="14.25" x14ac:dyDescent="0.25">
      <c r="B72" s="17" t="s">
        <v>53</v>
      </c>
      <c r="C72" s="22">
        <f>IF(C69&gt;=D28,IF(C69&gt;D29,D29,C69),0)</f>
        <v>0</v>
      </c>
      <c r="D72" s="18" t="s">
        <v>102</v>
      </c>
    </row>
    <row r="73" spans="2:4" ht="14.25" x14ac:dyDescent="0.25">
      <c r="B73" s="17" t="s">
        <v>41</v>
      </c>
      <c r="C73" s="22">
        <f>D27*C71</f>
        <v>0</v>
      </c>
      <c r="D73" s="18" t="s">
        <v>105</v>
      </c>
    </row>
    <row r="74" spans="2:4" x14ac:dyDescent="0.2">
      <c r="B74" s="17" t="s">
        <v>30</v>
      </c>
      <c r="C74" s="41">
        <f>C73*C72</f>
        <v>0</v>
      </c>
      <c r="D74" s="18" t="s">
        <v>47</v>
      </c>
    </row>
    <row r="75" spans="2:4" x14ac:dyDescent="0.2">
      <c r="B75" s="25" t="s">
        <v>78</v>
      </c>
      <c r="C75" s="42">
        <f>IF(C74&gt;($D$12/100*C70),$D$12/100*C70,C74)</f>
        <v>0</v>
      </c>
      <c r="D75" s="26" t="s">
        <v>47</v>
      </c>
    </row>
    <row r="77" spans="2:4" x14ac:dyDescent="0.2">
      <c r="B77" s="43" t="s">
        <v>79</v>
      </c>
      <c r="C77" s="44">
        <f>MIN(C75+C64+C55+C42,150000)</f>
        <v>0</v>
      </c>
      <c r="D77" s="6" t="s">
        <v>47</v>
      </c>
    </row>
  </sheetData>
  <mergeCells count="5">
    <mergeCell ref="D11:E11"/>
    <mergeCell ref="B27:B33"/>
    <mergeCell ref="B23:B26"/>
    <mergeCell ref="B15:B22"/>
    <mergeCell ref="B13:B14"/>
  </mergeCells>
  <pageMargins left="0.7" right="0.7" top="0.78740157499999996" bottom="0.78740157499999996"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Fördergeldrechner</vt:lpstr>
      <vt:lpstr>Allg. Informationen</vt:lpstr>
      <vt:lpstr>'Allg. Informationen'!Druckbereich</vt:lpstr>
      <vt:lpstr>Fördergeldrechner!Druckbereich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Fördergelrechner Gemeinde Landquart</dc:title>
  <dc:creator>Gemeinde Landquart Baukomission</dc:creator>
  <cp:lastModifiedBy>Lichtensteiger Fabio</cp:lastModifiedBy>
  <cp:lastPrinted>2021-03-11T16:58:20Z</cp:lastPrinted>
  <dcterms:created xsi:type="dcterms:W3CDTF">2021-03-04T08:40:12Z</dcterms:created>
  <dcterms:modified xsi:type="dcterms:W3CDTF">2024-06-25T09:05:20Z</dcterms:modified>
</cp:coreProperties>
</file>